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Stonewars\Setpreise gesamt Europa\"/>
    </mc:Choice>
  </mc:AlternateContent>
  <xr:revisionPtr revIDLastSave="0" documentId="8_{17560217-665B-4D16-87D7-D01961464999}" xr6:coauthVersionLast="47" xr6:coauthVersionMax="47" xr10:uidLastSave="{00000000-0000-0000-0000-000000000000}"/>
  <bookViews>
    <workbookView xWindow="-120" yWindow="-120" windowWidth="38640" windowHeight="21240" xr2:uid="{BD84A69F-B340-478F-A3CA-74E97BDFF028}"/>
  </bookViews>
  <sheets>
    <sheet name="Euroraum Gesamt" sheetId="1" r:id="rId1"/>
  </sheets>
  <externalReferences>
    <externalReference r:id="rId2"/>
  </externalReferences>
  <definedNames>
    <definedName name="_xlnm._FilterDatabase" localSheetId="0" hidden="1">'Euroraum Gesamt'!$A$3:$CG$449</definedName>
    <definedName name="comparison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41" i="1" l="1"/>
  <c r="CB441" i="1"/>
  <c r="CA441" i="1"/>
  <c r="BZ441" i="1"/>
  <c r="BY441" i="1"/>
  <c r="BX441" i="1"/>
  <c r="CD441" i="1" s="1"/>
  <c r="BW441" i="1"/>
  <c r="BV441" i="1"/>
  <c r="BU441" i="1"/>
  <c r="BT441" i="1"/>
  <c r="BQ441" i="1"/>
  <c r="BP441" i="1"/>
  <c r="BM441" i="1"/>
  <c r="BL441" i="1"/>
  <c r="BI441" i="1"/>
  <c r="BH441" i="1"/>
  <c r="BE441" i="1"/>
  <c r="BD441" i="1"/>
  <c r="BA441" i="1"/>
  <c r="AZ441" i="1"/>
  <c r="AW441" i="1"/>
  <c r="AV441" i="1"/>
  <c r="AS441" i="1"/>
  <c r="AR441" i="1"/>
  <c r="AO441" i="1"/>
  <c r="AN441" i="1"/>
  <c r="AK441" i="1"/>
  <c r="AJ441" i="1"/>
  <c r="AG441" i="1"/>
  <c r="AF441" i="1"/>
  <c r="AC441" i="1"/>
  <c r="AB441" i="1"/>
  <c r="Y441" i="1"/>
  <c r="X441" i="1"/>
  <c r="U441" i="1"/>
  <c r="T441" i="1"/>
  <c r="Q441" i="1"/>
  <c r="P441" i="1"/>
  <c r="M441" i="1"/>
  <c r="L441" i="1"/>
  <c r="I441" i="1"/>
  <c r="H441" i="1"/>
  <c r="E441" i="1"/>
  <c r="D441" i="1"/>
  <c r="CC440" i="1"/>
  <c r="CB440" i="1"/>
  <c r="CA440" i="1"/>
  <c r="BZ440" i="1"/>
  <c r="BY440" i="1"/>
  <c r="CE440" i="1" s="1"/>
  <c r="BX440" i="1"/>
  <c r="BW440" i="1"/>
  <c r="BV440" i="1"/>
  <c r="BU440" i="1"/>
  <c r="BT440" i="1"/>
  <c r="BQ440" i="1"/>
  <c r="BP440" i="1"/>
  <c r="BM440" i="1"/>
  <c r="BL440" i="1"/>
  <c r="BI440" i="1"/>
  <c r="BH440" i="1"/>
  <c r="BE440" i="1"/>
  <c r="BD440" i="1"/>
  <c r="BA440" i="1"/>
  <c r="AZ440" i="1"/>
  <c r="AW440" i="1"/>
  <c r="AV440" i="1"/>
  <c r="AS440" i="1"/>
  <c r="AR440" i="1"/>
  <c r="AO440" i="1"/>
  <c r="AN440" i="1"/>
  <c r="AK440" i="1"/>
  <c r="AJ440" i="1"/>
  <c r="AG440" i="1"/>
  <c r="AF440" i="1"/>
  <c r="AC440" i="1"/>
  <c r="AB440" i="1"/>
  <c r="Y440" i="1"/>
  <c r="X440" i="1"/>
  <c r="U440" i="1"/>
  <c r="T440" i="1"/>
  <c r="Q440" i="1"/>
  <c r="P440" i="1"/>
  <c r="M440" i="1"/>
  <c r="L440" i="1"/>
  <c r="I440" i="1"/>
  <c r="H440" i="1"/>
  <c r="E440" i="1"/>
  <c r="D440" i="1"/>
  <c r="CC439" i="1"/>
  <c r="CB439" i="1"/>
  <c r="CA439" i="1"/>
  <c r="BZ439" i="1"/>
  <c r="BY439" i="1"/>
  <c r="BX439" i="1"/>
  <c r="CF439" i="1" s="1"/>
  <c r="BW439" i="1"/>
  <c r="CH439" i="1" s="1"/>
  <c r="BV439" i="1"/>
  <c r="BU439" i="1"/>
  <c r="BT439" i="1"/>
  <c r="BQ439" i="1"/>
  <c r="BP439" i="1"/>
  <c r="BM439" i="1"/>
  <c r="BL439" i="1"/>
  <c r="BI439" i="1"/>
  <c r="BH439" i="1"/>
  <c r="BE439" i="1"/>
  <c r="BD439" i="1"/>
  <c r="BA439" i="1"/>
  <c r="AZ439" i="1"/>
  <c r="AW439" i="1"/>
  <c r="AV439" i="1"/>
  <c r="AS439" i="1"/>
  <c r="AR439" i="1"/>
  <c r="AO439" i="1"/>
  <c r="AN439" i="1"/>
  <c r="AK439" i="1"/>
  <c r="AJ439" i="1"/>
  <c r="AG439" i="1"/>
  <c r="AF439" i="1"/>
  <c r="AC439" i="1"/>
  <c r="AB439" i="1"/>
  <c r="Y439" i="1"/>
  <c r="X439" i="1"/>
  <c r="U439" i="1"/>
  <c r="T439" i="1"/>
  <c r="Q439" i="1"/>
  <c r="P439" i="1"/>
  <c r="M439" i="1"/>
  <c r="L439" i="1"/>
  <c r="I439" i="1"/>
  <c r="H439" i="1"/>
  <c r="E439" i="1"/>
  <c r="D439" i="1"/>
  <c r="CC438" i="1"/>
  <c r="CB438" i="1"/>
  <c r="CA438" i="1"/>
  <c r="BZ438" i="1"/>
  <c r="BY438" i="1"/>
  <c r="BX438" i="1"/>
  <c r="BW438" i="1"/>
  <c r="BV438" i="1"/>
  <c r="BU438" i="1"/>
  <c r="BT438" i="1"/>
  <c r="BQ438" i="1"/>
  <c r="BP438" i="1"/>
  <c r="BM438" i="1"/>
  <c r="BL438" i="1"/>
  <c r="BI438" i="1"/>
  <c r="BH438" i="1"/>
  <c r="BE438" i="1"/>
  <c r="BD438" i="1"/>
  <c r="BA438" i="1"/>
  <c r="AZ438" i="1"/>
  <c r="AW438" i="1"/>
  <c r="AV438" i="1"/>
  <c r="AS438" i="1"/>
  <c r="AR438" i="1"/>
  <c r="AO438" i="1"/>
  <c r="AN438" i="1"/>
  <c r="AK438" i="1"/>
  <c r="AJ438" i="1"/>
  <c r="AG438" i="1"/>
  <c r="AF438" i="1"/>
  <c r="AC438" i="1"/>
  <c r="AB438" i="1"/>
  <c r="Y438" i="1"/>
  <c r="X438" i="1"/>
  <c r="U438" i="1"/>
  <c r="T438" i="1"/>
  <c r="Q438" i="1"/>
  <c r="P438" i="1"/>
  <c r="M438" i="1"/>
  <c r="L438" i="1"/>
  <c r="I438" i="1"/>
  <c r="H438" i="1"/>
  <c r="E438" i="1"/>
  <c r="D438" i="1"/>
  <c r="CC437" i="1"/>
  <c r="CB437" i="1"/>
  <c r="CA437" i="1"/>
  <c r="BZ437" i="1"/>
  <c r="BY437" i="1"/>
  <c r="BX437" i="1"/>
  <c r="BW437" i="1"/>
  <c r="BV437" i="1"/>
  <c r="BU437" i="1"/>
  <c r="BT437" i="1"/>
  <c r="BQ437" i="1"/>
  <c r="BP437" i="1"/>
  <c r="BM437" i="1"/>
  <c r="BL437" i="1"/>
  <c r="BI437" i="1"/>
  <c r="BH437" i="1"/>
  <c r="BE437" i="1"/>
  <c r="BD437" i="1"/>
  <c r="BA437" i="1"/>
  <c r="AZ437" i="1"/>
  <c r="AW437" i="1"/>
  <c r="AV437" i="1"/>
  <c r="AS437" i="1"/>
  <c r="AR437" i="1"/>
  <c r="AO437" i="1"/>
  <c r="AN437" i="1"/>
  <c r="AK437" i="1"/>
  <c r="AJ437" i="1"/>
  <c r="AG437" i="1"/>
  <c r="AF437" i="1"/>
  <c r="AC437" i="1"/>
  <c r="AB437" i="1"/>
  <c r="Y437" i="1"/>
  <c r="X437" i="1"/>
  <c r="U437" i="1"/>
  <c r="T437" i="1"/>
  <c r="Q437" i="1"/>
  <c r="P437" i="1"/>
  <c r="M437" i="1"/>
  <c r="L437" i="1"/>
  <c r="I437" i="1"/>
  <c r="H437" i="1"/>
  <c r="E437" i="1"/>
  <c r="D437" i="1"/>
  <c r="CC436" i="1"/>
  <c r="CB436" i="1"/>
  <c r="CA436" i="1"/>
  <c r="BZ436" i="1"/>
  <c r="BY436" i="1"/>
  <c r="BX436" i="1"/>
  <c r="CD436" i="1" s="1"/>
  <c r="BW436" i="1"/>
  <c r="BV436" i="1"/>
  <c r="BU436" i="1"/>
  <c r="BT436" i="1"/>
  <c r="BQ436" i="1"/>
  <c r="BP436" i="1"/>
  <c r="BM436" i="1"/>
  <c r="BL436" i="1"/>
  <c r="BI436" i="1"/>
  <c r="BH436" i="1"/>
  <c r="BE436" i="1"/>
  <c r="BD436" i="1"/>
  <c r="BA436" i="1"/>
  <c r="AZ436" i="1"/>
  <c r="AW436" i="1"/>
  <c r="AV436" i="1"/>
  <c r="AS436" i="1"/>
  <c r="AR436" i="1"/>
  <c r="AO436" i="1"/>
  <c r="AN436" i="1"/>
  <c r="AK436" i="1"/>
  <c r="AJ436" i="1"/>
  <c r="AG436" i="1"/>
  <c r="AF436" i="1"/>
  <c r="AC436" i="1"/>
  <c r="AB436" i="1"/>
  <c r="Y436" i="1"/>
  <c r="X436" i="1"/>
  <c r="U436" i="1"/>
  <c r="T436" i="1"/>
  <c r="Q436" i="1"/>
  <c r="P436" i="1"/>
  <c r="M436" i="1"/>
  <c r="L436" i="1"/>
  <c r="I436" i="1"/>
  <c r="H436" i="1"/>
  <c r="E436" i="1"/>
  <c r="D436" i="1"/>
  <c r="CE435" i="1"/>
  <c r="CC435" i="1"/>
  <c r="CB435" i="1"/>
  <c r="CA435" i="1"/>
  <c r="BZ435" i="1"/>
  <c r="BY435" i="1"/>
  <c r="BX435" i="1"/>
  <c r="CH435" i="1" s="1"/>
  <c r="BW435" i="1"/>
  <c r="BV435" i="1"/>
  <c r="BU435" i="1"/>
  <c r="BT435" i="1"/>
  <c r="BQ435" i="1"/>
  <c r="BP435" i="1"/>
  <c r="BM435" i="1"/>
  <c r="BL435" i="1"/>
  <c r="BI435" i="1"/>
  <c r="BH435" i="1"/>
  <c r="BE435" i="1"/>
  <c r="BD435" i="1"/>
  <c r="BA435" i="1"/>
  <c r="AZ435" i="1"/>
  <c r="AW435" i="1"/>
  <c r="AV435" i="1"/>
  <c r="AS435" i="1"/>
  <c r="AR435" i="1"/>
  <c r="AO435" i="1"/>
  <c r="AN435" i="1"/>
  <c r="AK435" i="1"/>
  <c r="AJ435" i="1"/>
  <c r="AG435" i="1"/>
  <c r="AF435" i="1"/>
  <c r="AC435" i="1"/>
  <c r="AB435" i="1"/>
  <c r="Y435" i="1"/>
  <c r="X435" i="1"/>
  <c r="U435" i="1"/>
  <c r="T435" i="1"/>
  <c r="Q435" i="1"/>
  <c r="P435" i="1"/>
  <c r="M435" i="1"/>
  <c r="L435" i="1"/>
  <c r="I435" i="1"/>
  <c r="H435" i="1"/>
  <c r="E435" i="1"/>
  <c r="D435" i="1"/>
  <c r="CF434" i="1"/>
  <c r="CD434" i="1"/>
  <c r="CC434" i="1"/>
  <c r="CB434" i="1"/>
  <c r="CA434" i="1"/>
  <c r="BZ434" i="1"/>
  <c r="BY434" i="1"/>
  <c r="BX434" i="1"/>
  <c r="BW434" i="1"/>
  <c r="BV434" i="1"/>
  <c r="BU434" i="1"/>
  <c r="BT434" i="1"/>
  <c r="BQ434" i="1"/>
  <c r="BP434" i="1"/>
  <c r="BM434" i="1"/>
  <c r="BL434" i="1"/>
  <c r="BI434" i="1"/>
  <c r="BH434" i="1"/>
  <c r="BE434" i="1"/>
  <c r="BD434" i="1"/>
  <c r="BA434" i="1"/>
  <c r="AZ434" i="1"/>
  <c r="AW434" i="1"/>
  <c r="AV434" i="1"/>
  <c r="AS434" i="1"/>
  <c r="AR434" i="1"/>
  <c r="AO434" i="1"/>
  <c r="AN434" i="1"/>
  <c r="AK434" i="1"/>
  <c r="AJ434" i="1"/>
  <c r="AG434" i="1"/>
  <c r="AF434" i="1"/>
  <c r="AC434" i="1"/>
  <c r="AB434" i="1"/>
  <c r="Y434" i="1"/>
  <c r="X434" i="1"/>
  <c r="U434" i="1"/>
  <c r="T434" i="1"/>
  <c r="Q434" i="1"/>
  <c r="P434" i="1"/>
  <c r="M434" i="1"/>
  <c r="L434" i="1"/>
  <c r="I434" i="1"/>
  <c r="H434" i="1"/>
  <c r="E434" i="1"/>
  <c r="D434" i="1"/>
  <c r="CG433" i="1"/>
  <c r="CE433" i="1"/>
  <c r="CD433" i="1"/>
  <c r="CC433" i="1"/>
  <c r="CB433" i="1"/>
  <c r="CA433" i="1"/>
  <c r="BZ433" i="1"/>
  <c r="BY433" i="1"/>
  <c r="BX433" i="1"/>
  <c r="BW433" i="1"/>
  <c r="BV433" i="1"/>
  <c r="BU433" i="1"/>
  <c r="BT433" i="1"/>
  <c r="BQ433" i="1"/>
  <c r="BP433" i="1"/>
  <c r="BM433" i="1"/>
  <c r="BL433" i="1"/>
  <c r="BI433" i="1"/>
  <c r="BH433" i="1"/>
  <c r="BE433" i="1"/>
  <c r="BD433" i="1"/>
  <c r="BA433" i="1"/>
  <c r="AZ433" i="1"/>
  <c r="AW433" i="1"/>
  <c r="AV433" i="1"/>
  <c r="AS433" i="1"/>
  <c r="AR433" i="1"/>
  <c r="AO433" i="1"/>
  <c r="AN433" i="1"/>
  <c r="AK433" i="1"/>
  <c r="AJ433" i="1"/>
  <c r="AG433" i="1"/>
  <c r="AF433" i="1"/>
  <c r="AC433" i="1"/>
  <c r="AB433" i="1"/>
  <c r="Y433" i="1"/>
  <c r="X433" i="1"/>
  <c r="U433" i="1"/>
  <c r="T433" i="1"/>
  <c r="Q433" i="1"/>
  <c r="P433" i="1"/>
  <c r="M433" i="1"/>
  <c r="L433" i="1"/>
  <c r="I433" i="1"/>
  <c r="H433" i="1"/>
  <c r="E433" i="1"/>
  <c r="D433" i="1"/>
  <c r="CF432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Q432" i="1"/>
  <c r="BP432" i="1"/>
  <c r="BM432" i="1"/>
  <c r="BL432" i="1"/>
  <c r="BI432" i="1"/>
  <c r="BH432" i="1"/>
  <c r="BE432" i="1"/>
  <c r="BD432" i="1"/>
  <c r="BA432" i="1"/>
  <c r="AZ432" i="1"/>
  <c r="AW432" i="1"/>
  <c r="AV432" i="1"/>
  <c r="AS432" i="1"/>
  <c r="AR432" i="1"/>
  <c r="AO432" i="1"/>
  <c r="AN432" i="1"/>
  <c r="AK432" i="1"/>
  <c r="AJ432" i="1"/>
  <c r="AG432" i="1"/>
  <c r="AF432" i="1"/>
  <c r="AC432" i="1"/>
  <c r="AB432" i="1"/>
  <c r="Y432" i="1"/>
  <c r="X432" i="1"/>
  <c r="U432" i="1"/>
  <c r="T432" i="1"/>
  <c r="Q432" i="1"/>
  <c r="P432" i="1"/>
  <c r="M432" i="1"/>
  <c r="L432" i="1"/>
  <c r="I432" i="1"/>
  <c r="H432" i="1"/>
  <c r="E432" i="1"/>
  <c r="D432" i="1"/>
  <c r="CH431" i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Q431" i="1"/>
  <c r="BP431" i="1"/>
  <c r="BM431" i="1"/>
  <c r="BL431" i="1"/>
  <c r="BI431" i="1"/>
  <c r="BH431" i="1"/>
  <c r="BE431" i="1"/>
  <c r="BD431" i="1"/>
  <c r="BA431" i="1"/>
  <c r="AZ431" i="1"/>
  <c r="AW431" i="1"/>
  <c r="AV431" i="1"/>
  <c r="AS431" i="1"/>
  <c r="AR431" i="1"/>
  <c r="AO431" i="1"/>
  <c r="AN431" i="1"/>
  <c r="AK431" i="1"/>
  <c r="AJ431" i="1"/>
  <c r="AG431" i="1"/>
  <c r="AF431" i="1"/>
  <c r="AC431" i="1"/>
  <c r="AB431" i="1"/>
  <c r="Y431" i="1"/>
  <c r="X431" i="1"/>
  <c r="U431" i="1"/>
  <c r="T431" i="1"/>
  <c r="Q431" i="1"/>
  <c r="P431" i="1"/>
  <c r="M431" i="1"/>
  <c r="L431" i="1"/>
  <c r="I431" i="1"/>
  <c r="H431" i="1"/>
  <c r="E431" i="1"/>
  <c r="D431" i="1"/>
  <c r="CH430" i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Q430" i="1"/>
  <c r="BP430" i="1"/>
  <c r="BM430" i="1"/>
  <c r="BL430" i="1"/>
  <c r="BI430" i="1"/>
  <c r="BH430" i="1"/>
  <c r="BE430" i="1"/>
  <c r="BD430" i="1"/>
  <c r="BA430" i="1"/>
  <c r="AZ430" i="1"/>
  <c r="AW430" i="1"/>
  <c r="AV430" i="1"/>
  <c r="AS430" i="1"/>
  <c r="AR430" i="1"/>
  <c r="AO430" i="1"/>
  <c r="AN430" i="1"/>
  <c r="AK430" i="1"/>
  <c r="AJ430" i="1"/>
  <c r="AG430" i="1"/>
  <c r="AF430" i="1"/>
  <c r="AC430" i="1"/>
  <c r="AB430" i="1"/>
  <c r="Y430" i="1"/>
  <c r="X430" i="1"/>
  <c r="U430" i="1"/>
  <c r="T430" i="1"/>
  <c r="Q430" i="1"/>
  <c r="P430" i="1"/>
  <c r="M430" i="1"/>
  <c r="L430" i="1"/>
  <c r="I430" i="1"/>
  <c r="H430" i="1"/>
  <c r="E430" i="1"/>
  <c r="D430" i="1"/>
  <c r="CH429" i="1"/>
  <c r="CG429" i="1"/>
  <c r="CF429" i="1"/>
  <c r="CE429" i="1"/>
  <c r="CC429" i="1"/>
  <c r="CB429" i="1"/>
  <c r="CA429" i="1"/>
  <c r="BZ429" i="1"/>
  <c r="BY429" i="1"/>
  <c r="BX429" i="1"/>
  <c r="CD429" i="1" s="1"/>
  <c r="BW429" i="1"/>
  <c r="BV429" i="1"/>
  <c r="BU429" i="1"/>
  <c r="BT429" i="1"/>
  <c r="BQ429" i="1"/>
  <c r="BP429" i="1"/>
  <c r="BM429" i="1"/>
  <c r="BL429" i="1"/>
  <c r="BI429" i="1"/>
  <c r="BH429" i="1"/>
  <c r="BE429" i="1"/>
  <c r="BD429" i="1"/>
  <c r="BA429" i="1"/>
  <c r="AZ429" i="1"/>
  <c r="AW429" i="1"/>
  <c r="AV429" i="1"/>
  <c r="AS429" i="1"/>
  <c r="AR429" i="1"/>
  <c r="AO429" i="1"/>
  <c r="AN429" i="1"/>
  <c r="AK429" i="1"/>
  <c r="AJ429" i="1"/>
  <c r="AG429" i="1"/>
  <c r="AF429" i="1"/>
  <c r="AC429" i="1"/>
  <c r="AB429" i="1"/>
  <c r="Y429" i="1"/>
  <c r="X429" i="1"/>
  <c r="U429" i="1"/>
  <c r="T429" i="1"/>
  <c r="Q429" i="1"/>
  <c r="P429" i="1"/>
  <c r="M429" i="1"/>
  <c r="L429" i="1"/>
  <c r="I429" i="1"/>
  <c r="H429" i="1"/>
  <c r="E429" i="1"/>
  <c r="D429" i="1"/>
  <c r="CH428" i="1"/>
  <c r="CG428" i="1"/>
  <c r="CF428" i="1"/>
  <c r="CD428" i="1"/>
  <c r="CC428" i="1"/>
  <c r="CB428" i="1"/>
  <c r="CA428" i="1"/>
  <c r="BZ428" i="1"/>
  <c r="BY428" i="1"/>
  <c r="CE428" i="1" s="1"/>
  <c r="BX428" i="1"/>
  <c r="BW428" i="1"/>
  <c r="BV428" i="1"/>
  <c r="BU428" i="1"/>
  <c r="BT428" i="1"/>
  <c r="BQ428" i="1"/>
  <c r="BP428" i="1"/>
  <c r="BM428" i="1"/>
  <c r="BL428" i="1"/>
  <c r="BI428" i="1"/>
  <c r="BH428" i="1"/>
  <c r="BE428" i="1"/>
  <c r="BD428" i="1"/>
  <c r="BA428" i="1"/>
  <c r="AZ428" i="1"/>
  <c r="AW428" i="1"/>
  <c r="AV428" i="1"/>
  <c r="AS428" i="1"/>
  <c r="AR428" i="1"/>
  <c r="AO428" i="1"/>
  <c r="AN428" i="1"/>
  <c r="AK428" i="1"/>
  <c r="AJ428" i="1"/>
  <c r="AG428" i="1"/>
  <c r="AF428" i="1"/>
  <c r="AC428" i="1"/>
  <c r="AB428" i="1"/>
  <c r="Y428" i="1"/>
  <c r="X428" i="1"/>
  <c r="U428" i="1"/>
  <c r="T428" i="1"/>
  <c r="Q428" i="1"/>
  <c r="P428" i="1"/>
  <c r="M428" i="1"/>
  <c r="L428" i="1"/>
  <c r="I428" i="1"/>
  <c r="H428" i="1"/>
  <c r="E428" i="1"/>
  <c r="D428" i="1"/>
  <c r="CH427" i="1"/>
  <c r="CG427" i="1"/>
  <c r="CE427" i="1"/>
  <c r="CC427" i="1"/>
  <c r="CB427" i="1"/>
  <c r="CA427" i="1"/>
  <c r="BZ427" i="1"/>
  <c r="BY427" i="1"/>
  <c r="BX427" i="1"/>
  <c r="BW427" i="1"/>
  <c r="BV427" i="1"/>
  <c r="CF427" i="1" s="1"/>
  <c r="BU427" i="1"/>
  <c r="BT427" i="1"/>
  <c r="BQ427" i="1"/>
  <c r="BP427" i="1"/>
  <c r="BM427" i="1"/>
  <c r="BL427" i="1"/>
  <c r="BI427" i="1"/>
  <c r="BH427" i="1"/>
  <c r="BE427" i="1"/>
  <c r="BD427" i="1"/>
  <c r="BA427" i="1"/>
  <c r="AZ427" i="1"/>
  <c r="AW427" i="1"/>
  <c r="AV427" i="1"/>
  <c r="AS427" i="1"/>
  <c r="AR427" i="1"/>
  <c r="AO427" i="1"/>
  <c r="AN427" i="1"/>
  <c r="AK427" i="1"/>
  <c r="AJ427" i="1"/>
  <c r="AG427" i="1"/>
  <c r="AF427" i="1"/>
  <c r="AC427" i="1"/>
  <c r="AB427" i="1"/>
  <c r="Y427" i="1"/>
  <c r="X427" i="1"/>
  <c r="U427" i="1"/>
  <c r="T427" i="1"/>
  <c r="Q427" i="1"/>
  <c r="P427" i="1"/>
  <c r="M427" i="1"/>
  <c r="L427" i="1"/>
  <c r="I427" i="1"/>
  <c r="H427" i="1"/>
  <c r="E427" i="1"/>
  <c r="D427" i="1"/>
  <c r="CH426" i="1"/>
  <c r="CC426" i="1"/>
  <c r="CB426" i="1"/>
  <c r="CA426" i="1"/>
  <c r="BZ426" i="1"/>
  <c r="BY426" i="1"/>
  <c r="CG426" i="1" s="1"/>
  <c r="BX426" i="1"/>
  <c r="BW426" i="1"/>
  <c r="BV426" i="1"/>
  <c r="CF426" i="1" s="1"/>
  <c r="BU426" i="1"/>
  <c r="BT426" i="1"/>
  <c r="BQ426" i="1"/>
  <c r="BP426" i="1"/>
  <c r="BM426" i="1"/>
  <c r="BL426" i="1"/>
  <c r="BI426" i="1"/>
  <c r="BH426" i="1"/>
  <c r="BE426" i="1"/>
  <c r="BD426" i="1"/>
  <c r="BA426" i="1"/>
  <c r="AZ426" i="1"/>
  <c r="AW426" i="1"/>
  <c r="AV426" i="1"/>
  <c r="AS426" i="1"/>
  <c r="AR426" i="1"/>
  <c r="AO426" i="1"/>
  <c r="AN426" i="1"/>
  <c r="AK426" i="1"/>
  <c r="AJ426" i="1"/>
  <c r="AG426" i="1"/>
  <c r="AF426" i="1"/>
  <c r="AC426" i="1"/>
  <c r="AB426" i="1"/>
  <c r="Y426" i="1"/>
  <c r="X426" i="1"/>
  <c r="U426" i="1"/>
  <c r="T426" i="1"/>
  <c r="Q426" i="1"/>
  <c r="P426" i="1"/>
  <c r="M426" i="1"/>
  <c r="L426" i="1"/>
  <c r="I426" i="1"/>
  <c r="H426" i="1"/>
  <c r="E426" i="1"/>
  <c r="D426" i="1"/>
  <c r="CH425" i="1"/>
  <c r="CC425" i="1"/>
  <c r="CB425" i="1"/>
  <c r="CA425" i="1"/>
  <c r="BZ425" i="1"/>
  <c r="BY425" i="1"/>
  <c r="CE425" i="1" s="1"/>
  <c r="BX425" i="1"/>
  <c r="BW425" i="1"/>
  <c r="BV425" i="1"/>
  <c r="BU425" i="1"/>
  <c r="BT425" i="1"/>
  <c r="BQ425" i="1"/>
  <c r="BP425" i="1"/>
  <c r="BM425" i="1"/>
  <c r="BL425" i="1"/>
  <c r="BI425" i="1"/>
  <c r="BH425" i="1"/>
  <c r="BE425" i="1"/>
  <c r="BD425" i="1"/>
  <c r="BA425" i="1"/>
  <c r="AZ425" i="1"/>
  <c r="AW425" i="1"/>
  <c r="AV425" i="1"/>
  <c r="AS425" i="1"/>
  <c r="AR425" i="1"/>
  <c r="AO425" i="1"/>
  <c r="AN425" i="1"/>
  <c r="AK425" i="1"/>
  <c r="AJ425" i="1"/>
  <c r="AG425" i="1"/>
  <c r="AF425" i="1"/>
  <c r="AC425" i="1"/>
  <c r="AB425" i="1"/>
  <c r="Y425" i="1"/>
  <c r="X425" i="1"/>
  <c r="U425" i="1"/>
  <c r="T425" i="1"/>
  <c r="Q425" i="1"/>
  <c r="P425" i="1"/>
  <c r="M425" i="1"/>
  <c r="L425" i="1"/>
  <c r="I425" i="1"/>
  <c r="H425" i="1"/>
  <c r="E425" i="1"/>
  <c r="D425" i="1"/>
  <c r="CC424" i="1"/>
  <c r="CB424" i="1"/>
  <c r="CA424" i="1"/>
  <c r="BZ424" i="1"/>
  <c r="BY424" i="1"/>
  <c r="BX424" i="1"/>
  <c r="BW424" i="1"/>
  <c r="BV424" i="1"/>
  <c r="CF424" i="1" s="1"/>
  <c r="BU424" i="1"/>
  <c r="BT424" i="1"/>
  <c r="BQ424" i="1"/>
  <c r="BP424" i="1"/>
  <c r="BM424" i="1"/>
  <c r="BL424" i="1"/>
  <c r="BI424" i="1"/>
  <c r="BH424" i="1"/>
  <c r="BE424" i="1"/>
  <c r="BD424" i="1"/>
  <c r="BA424" i="1"/>
  <c r="AZ424" i="1"/>
  <c r="AW424" i="1"/>
  <c r="AV424" i="1"/>
  <c r="AS424" i="1"/>
  <c r="AR424" i="1"/>
  <c r="AO424" i="1"/>
  <c r="AN424" i="1"/>
  <c r="AK424" i="1"/>
  <c r="AJ424" i="1"/>
  <c r="AG424" i="1"/>
  <c r="AF424" i="1"/>
  <c r="AC424" i="1"/>
  <c r="AB424" i="1"/>
  <c r="Y424" i="1"/>
  <c r="X424" i="1"/>
  <c r="U424" i="1"/>
  <c r="T424" i="1"/>
  <c r="Q424" i="1"/>
  <c r="P424" i="1"/>
  <c r="M424" i="1"/>
  <c r="L424" i="1"/>
  <c r="I424" i="1"/>
  <c r="H424" i="1"/>
  <c r="E424" i="1"/>
  <c r="D424" i="1"/>
  <c r="CC423" i="1"/>
  <c r="CB423" i="1"/>
  <c r="CA423" i="1"/>
  <c r="BZ423" i="1"/>
  <c r="BY423" i="1"/>
  <c r="BX423" i="1"/>
  <c r="CF423" i="1" s="1"/>
  <c r="BW423" i="1"/>
  <c r="BV423" i="1"/>
  <c r="BU423" i="1"/>
  <c r="BT423" i="1"/>
  <c r="BQ423" i="1"/>
  <c r="BP423" i="1"/>
  <c r="BM423" i="1"/>
  <c r="BL423" i="1"/>
  <c r="BI423" i="1"/>
  <c r="BH423" i="1"/>
  <c r="BE423" i="1"/>
  <c r="BD423" i="1"/>
  <c r="BA423" i="1"/>
  <c r="AZ423" i="1"/>
  <c r="AW423" i="1"/>
  <c r="AV423" i="1"/>
  <c r="AS423" i="1"/>
  <c r="AR423" i="1"/>
  <c r="AO423" i="1"/>
  <c r="AN423" i="1"/>
  <c r="AK423" i="1"/>
  <c r="AJ423" i="1"/>
  <c r="AG423" i="1"/>
  <c r="AF423" i="1"/>
  <c r="AC423" i="1"/>
  <c r="AB423" i="1"/>
  <c r="Y423" i="1"/>
  <c r="X423" i="1"/>
  <c r="U423" i="1"/>
  <c r="T423" i="1"/>
  <c r="Q423" i="1"/>
  <c r="P423" i="1"/>
  <c r="M423" i="1"/>
  <c r="L423" i="1"/>
  <c r="I423" i="1"/>
  <c r="H423" i="1"/>
  <c r="E423" i="1"/>
  <c r="D423" i="1"/>
  <c r="CC422" i="1"/>
  <c r="CB422" i="1"/>
  <c r="CA422" i="1"/>
  <c r="BZ422" i="1"/>
  <c r="BY422" i="1"/>
  <c r="BX422" i="1"/>
  <c r="BW422" i="1"/>
  <c r="BV422" i="1"/>
  <c r="BU422" i="1"/>
  <c r="BT422" i="1"/>
  <c r="BQ422" i="1"/>
  <c r="BP422" i="1"/>
  <c r="BM422" i="1"/>
  <c r="BL422" i="1"/>
  <c r="BI422" i="1"/>
  <c r="BH422" i="1"/>
  <c r="BE422" i="1"/>
  <c r="BD422" i="1"/>
  <c r="BA422" i="1"/>
  <c r="AZ422" i="1"/>
  <c r="AW422" i="1"/>
  <c r="AV422" i="1"/>
  <c r="AS422" i="1"/>
  <c r="AR422" i="1"/>
  <c r="AO422" i="1"/>
  <c r="AN422" i="1"/>
  <c r="AK422" i="1"/>
  <c r="AJ422" i="1"/>
  <c r="AG422" i="1"/>
  <c r="AF422" i="1"/>
  <c r="AC422" i="1"/>
  <c r="AB422" i="1"/>
  <c r="Y422" i="1"/>
  <c r="X422" i="1"/>
  <c r="U422" i="1"/>
  <c r="T422" i="1"/>
  <c r="Q422" i="1"/>
  <c r="P422" i="1"/>
  <c r="M422" i="1"/>
  <c r="L422" i="1"/>
  <c r="I422" i="1"/>
  <c r="H422" i="1"/>
  <c r="E422" i="1"/>
  <c r="D422" i="1"/>
  <c r="CC421" i="1"/>
  <c r="CB421" i="1"/>
  <c r="CA421" i="1"/>
  <c r="BZ421" i="1"/>
  <c r="BY421" i="1"/>
  <c r="BX421" i="1"/>
  <c r="CF421" i="1" s="1"/>
  <c r="BW421" i="1"/>
  <c r="CH421" i="1" s="1"/>
  <c r="BV421" i="1"/>
  <c r="BU421" i="1"/>
  <c r="BT421" i="1"/>
  <c r="BQ421" i="1"/>
  <c r="BP421" i="1"/>
  <c r="BM421" i="1"/>
  <c r="BL421" i="1"/>
  <c r="BI421" i="1"/>
  <c r="BH421" i="1"/>
  <c r="BE421" i="1"/>
  <c r="BD421" i="1"/>
  <c r="BA421" i="1"/>
  <c r="AZ421" i="1"/>
  <c r="AW421" i="1"/>
  <c r="AV421" i="1"/>
  <c r="AS421" i="1"/>
  <c r="AR421" i="1"/>
  <c r="AO421" i="1"/>
  <c r="AN421" i="1"/>
  <c r="AK421" i="1"/>
  <c r="AJ421" i="1"/>
  <c r="AG421" i="1"/>
  <c r="AF421" i="1"/>
  <c r="AC421" i="1"/>
  <c r="AB421" i="1"/>
  <c r="Y421" i="1"/>
  <c r="X421" i="1"/>
  <c r="U421" i="1"/>
  <c r="T421" i="1"/>
  <c r="Q421" i="1"/>
  <c r="P421" i="1"/>
  <c r="M421" i="1"/>
  <c r="L421" i="1"/>
  <c r="I421" i="1"/>
  <c r="H421" i="1"/>
  <c r="E421" i="1"/>
  <c r="D421" i="1"/>
  <c r="CC420" i="1"/>
  <c r="CB420" i="1"/>
  <c r="CA420" i="1"/>
  <c r="BZ420" i="1"/>
  <c r="BY420" i="1"/>
  <c r="BX420" i="1"/>
  <c r="CF420" i="1" s="1"/>
  <c r="BW420" i="1"/>
  <c r="CH420" i="1" s="1"/>
  <c r="BV420" i="1"/>
  <c r="BU420" i="1"/>
  <c r="BT420" i="1"/>
  <c r="BQ420" i="1"/>
  <c r="BP420" i="1"/>
  <c r="BM420" i="1"/>
  <c r="BL420" i="1"/>
  <c r="BI420" i="1"/>
  <c r="BH420" i="1"/>
  <c r="BE420" i="1"/>
  <c r="BD420" i="1"/>
  <c r="BA420" i="1"/>
  <c r="AZ420" i="1"/>
  <c r="AW420" i="1"/>
  <c r="AV420" i="1"/>
  <c r="AS420" i="1"/>
  <c r="AR420" i="1"/>
  <c r="AO420" i="1"/>
  <c r="AN420" i="1"/>
  <c r="AK420" i="1"/>
  <c r="AJ420" i="1"/>
  <c r="AG420" i="1"/>
  <c r="AF420" i="1"/>
  <c r="AC420" i="1"/>
  <c r="AB420" i="1"/>
  <c r="Y420" i="1"/>
  <c r="X420" i="1"/>
  <c r="U420" i="1"/>
  <c r="T420" i="1"/>
  <c r="Q420" i="1"/>
  <c r="P420" i="1"/>
  <c r="M420" i="1"/>
  <c r="L420" i="1"/>
  <c r="I420" i="1"/>
  <c r="H420" i="1"/>
  <c r="E420" i="1"/>
  <c r="D420" i="1"/>
  <c r="CC419" i="1"/>
  <c r="CB419" i="1"/>
  <c r="CA419" i="1"/>
  <c r="BZ419" i="1"/>
  <c r="BY419" i="1"/>
  <c r="BX419" i="1"/>
  <c r="BW419" i="1"/>
  <c r="BV419" i="1"/>
  <c r="BU419" i="1"/>
  <c r="BT419" i="1"/>
  <c r="BQ419" i="1"/>
  <c r="BP419" i="1"/>
  <c r="BM419" i="1"/>
  <c r="BL419" i="1"/>
  <c r="BI419" i="1"/>
  <c r="BH419" i="1"/>
  <c r="BE419" i="1"/>
  <c r="BD419" i="1"/>
  <c r="BA419" i="1"/>
  <c r="AZ419" i="1"/>
  <c r="AW419" i="1"/>
  <c r="AV419" i="1"/>
  <c r="AS419" i="1"/>
  <c r="AR419" i="1"/>
  <c r="AO419" i="1"/>
  <c r="AN419" i="1"/>
  <c r="AK419" i="1"/>
  <c r="AJ419" i="1"/>
  <c r="AG419" i="1"/>
  <c r="AF419" i="1"/>
  <c r="AC419" i="1"/>
  <c r="AB419" i="1"/>
  <c r="Y419" i="1"/>
  <c r="X419" i="1"/>
  <c r="U419" i="1"/>
  <c r="T419" i="1"/>
  <c r="Q419" i="1"/>
  <c r="P419" i="1"/>
  <c r="M419" i="1"/>
  <c r="L419" i="1"/>
  <c r="I419" i="1"/>
  <c r="H419" i="1"/>
  <c r="E419" i="1"/>
  <c r="D419" i="1"/>
  <c r="CC418" i="1"/>
  <c r="CB418" i="1"/>
  <c r="CA418" i="1"/>
  <c r="BZ418" i="1"/>
  <c r="BY418" i="1"/>
  <c r="BX418" i="1"/>
  <c r="BW418" i="1"/>
  <c r="BV418" i="1"/>
  <c r="BU418" i="1"/>
  <c r="BT418" i="1"/>
  <c r="BQ418" i="1"/>
  <c r="BP418" i="1"/>
  <c r="BM418" i="1"/>
  <c r="BL418" i="1"/>
  <c r="BI418" i="1"/>
  <c r="BH418" i="1"/>
  <c r="BE418" i="1"/>
  <c r="BD418" i="1"/>
  <c r="BA418" i="1"/>
  <c r="AZ418" i="1"/>
  <c r="AW418" i="1"/>
  <c r="AV418" i="1"/>
  <c r="AS418" i="1"/>
  <c r="AR418" i="1"/>
  <c r="AO418" i="1"/>
  <c r="AN418" i="1"/>
  <c r="AK418" i="1"/>
  <c r="AJ418" i="1"/>
  <c r="AG418" i="1"/>
  <c r="AF418" i="1"/>
  <c r="AC418" i="1"/>
  <c r="AB418" i="1"/>
  <c r="Y418" i="1"/>
  <c r="X418" i="1"/>
  <c r="U418" i="1"/>
  <c r="T418" i="1"/>
  <c r="Q418" i="1"/>
  <c r="P418" i="1"/>
  <c r="M418" i="1"/>
  <c r="L418" i="1"/>
  <c r="I418" i="1"/>
  <c r="H418" i="1"/>
  <c r="E418" i="1"/>
  <c r="D418" i="1"/>
  <c r="CC417" i="1"/>
  <c r="CB417" i="1"/>
  <c r="CA417" i="1"/>
  <c r="BZ417" i="1"/>
  <c r="BY417" i="1"/>
  <c r="BX417" i="1"/>
  <c r="CD417" i="1" s="1"/>
  <c r="BW417" i="1"/>
  <c r="BV417" i="1"/>
  <c r="BU417" i="1"/>
  <c r="BT417" i="1"/>
  <c r="BQ417" i="1"/>
  <c r="BP417" i="1"/>
  <c r="BM417" i="1"/>
  <c r="BL417" i="1"/>
  <c r="BI417" i="1"/>
  <c r="BH417" i="1"/>
  <c r="BE417" i="1"/>
  <c r="BD417" i="1"/>
  <c r="BA417" i="1"/>
  <c r="AZ417" i="1"/>
  <c r="AW417" i="1"/>
  <c r="AV417" i="1"/>
  <c r="AS417" i="1"/>
  <c r="AR417" i="1"/>
  <c r="AO417" i="1"/>
  <c r="AN417" i="1"/>
  <c r="AK417" i="1"/>
  <c r="AJ417" i="1"/>
  <c r="AG417" i="1"/>
  <c r="AF417" i="1"/>
  <c r="AC417" i="1"/>
  <c r="AB417" i="1"/>
  <c r="Y417" i="1"/>
  <c r="X417" i="1"/>
  <c r="U417" i="1"/>
  <c r="T417" i="1"/>
  <c r="Q417" i="1"/>
  <c r="P417" i="1"/>
  <c r="M417" i="1"/>
  <c r="L417" i="1"/>
  <c r="I417" i="1"/>
  <c r="H417" i="1"/>
  <c r="E417" i="1"/>
  <c r="D417" i="1"/>
  <c r="CC416" i="1"/>
  <c r="CB416" i="1"/>
  <c r="CA416" i="1"/>
  <c r="BZ416" i="1"/>
  <c r="BY416" i="1"/>
  <c r="CE416" i="1" s="1"/>
  <c r="BX416" i="1"/>
  <c r="BW416" i="1"/>
  <c r="BV416" i="1"/>
  <c r="BU416" i="1"/>
  <c r="BT416" i="1"/>
  <c r="BQ416" i="1"/>
  <c r="BP416" i="1"/>
  <c r="BM416" i="1"/>
  <c r="BL416" i="1"/>
  <c r="BI416" i="1"/>
  <c r="BH416" i="1"/>
  <c r="BE416" i="1"/>
  <c r="BD416" i="1"/>
  <c r="BA416" i="1"/>
  <c r="AZ416" i="1"/>
  <c r="AW416" i="1"/>
  <c r="AV416" i="1"/>
  <c r="AS416" i="1"/>
  <c r="AR416" i="1"/>
  <c r="AO416" i="1"/>
  <c r="AN416" i="1"/>
  <c r="AK416" i="1"/>
  <c r="AJ416" i="1"/>
  <c r="AG416" i="1"/>
  <c r="AF416" i="1"/>
  <c r="AC416" i="1"/>
  <c r="AB416" i="1"/>
  <c r="Y416" i="1"/>
  <c r="X416" i="1"/>
  <c r="U416" i="1"/>
  <c r="T416" i="1"/>
  <c r="Q416" i="1"/>
  <c r="P416" i="1"/>
  <c r="M416" i="1"/>
  <c r="L416" i="1"/>
  <c r="I416" i="1"/>
  <c r="H416" i="1"/>
  <c r="E416" i="1"/>
  <c r="D416" i="1"/>
  <c r="CC415" i="1"/>
  <c r="CB415" i="1"/>
  <c r="CA415" i="1"/>
  <c r="BZ415" i="1"/>
  <c r="BY415" i="1"/>
  <c r="BX415" i="1"/>
  <c r="CF415" i="1" s="1"/>
  <c r="BW415" i="1"/>
  <c r="CH415" i="1" s="1"/>
  <c r="BV415" i="1"/>
  <c r="BU415" i="1"/>
  <c r="BT415" i="1"/>
  <c r="BQ415" i="1"/>
  <c r="BP415" i="1"/>
  <c r="BM415" i="1"/>
  <c r="BL415" i="1"/>
  <c r="BI415" i="1"/>
  <c r="BH415" i="1"/>
  <c r="BE415" i="1"/>
  <c r="BD415" i="1"/>
  <c r="BA415" i="1"/>
  <c r="AZ415" i="1"/>
  <c r="AW415" i="1"/>
  <c r="AV415" i="1"/>
  <c r="AS415" i="1"/>
  <c r="AR415" i="1"/>
  <c r="AO415" i="1"/>
  <c r="AN415" i="1"/>
  <c r="AK415" i="1"/>
  <c r="AJ415" i="1"/>
  <c r="AG415" i="1"/>
  <c r="AF415" i="1"/>
  <c r="AC415" i="1"/>
  <c r="AB415" i="1"/>
  <c r="Y415" i="1"/>
  <c r="X415" i="1"/>
  <c r="U415" i="1"/>
  <c r="T415" i="1"/>
  <c r="Q415" i="1"/>
  <c r="P415" i="1"/>
  <c r="M415" i="1"/>
  <c r="L415" i="1"/>
  <c r="I415" i="1"/>
  <c r="H415" i="1"/>
  <c r="E415" i="1"/>
  <c r="D415" i="1"/>
  <c r="CC414" i="1"/>
  <c r="CB414" i="1"/>
  <c r="CA414" i="1"/>
  <c r="BZ414" i="1"/>
  <c r="BY414" i="1"/>
  <c r="BX414" i="1"/>
  <c r="CF414" i="1" s="1"/>
  <c r="BW414" i="1"/>
  <c r="CH414" i="1" s="1"/>
  <c r="BV414" i="1"/>
  <c r="BU414" i="1"/>
  <c r="BT414" i="1"/>
  <c r="BQ414" i="1"/>
  <c r="BP414" i="1"/>
  <c r="BM414" i="1"/>
  <c r="BL414" i="1"/>
  <c r="BI414" i="1"/>
  <c r="BH414" i="1"/>
  <c r="BE414" i="1"/>
  <c r="BD414" i="1"/>
  <c r="BA414" i="1"/>
  <c r="AZ414" i="1"/>
  <c r="AW414" i="1"/>
  <c r="AV414" i="1"/>
  <c r="AS414" i="1"/>
  <c r="AR414" i="1"/>
  <c r="AO414" i="1"/>
  <c r="AN414" i="1"/>
  <c r="AK414" i="1"/>
  <c r="AJ414" i="1"/>
  <c r="AG414" i="1"/>
  <c r="AF414" i="1"/>
  <c r="AC414" i="1"/>
  <c r="AB414" i="1"/>
  <c r="Y414" i="1"/>
  <c r="X414" i="1"/>
  <c r="U414" i="1"/>
  <c r="T414" i="1"/>
  <c r="Q414" i="1"/>
  <c r="P414" i="1"/>
  <c r="M414" i="1"/>
  <c r="L414" i="1"/>
  <c r="I414" i="1"/>
  <c r="H414" i="1"/>
  <c r="E414" i="1"/>
  <c r="D414" i="1"/>
  <c r="CC413" i="1"/>
  <c r="CB413" i="1"/>
  <c r="CA413" i="1"/>
  <c r="BZ413" i="1"/>
  <c r="BY413" i="1"/>
  <c r="BX413" i="1"/>
  <c r="BW413" i="1"/>
  <c r="BV413" i="1"/>
  <c r="BU413" i="1"/>
  <c r="BT413" i="1"/>
  <c r="BQ413" i="1"/>
  <c r="BP413" i="1"/>
  <c r="BM413" i="1"/>
  <c r="BL413" i="1"/>
  <c r="BI413" i="1"/>
  <c r="BH413" i="1"/>
  <c r="BE413" i="1"/>
  <c r="BD413" i="1"/>
  <c r="BA413" i="1"/>
  <c r="AZ413" i="1"/>
  <c r="AW413" i="1"/>
  <c r="AV413" i="1"/>
  <c r="AS413" i="1"/>
  <c r="AR413" i="1"/>
  <c r="AO413" i="1"/>
  <c r="AN413" i="1"/>
  <c r="AK413" i="1"/>
  <c r="AJ413" i="1"/>
  <c r="AG413" i="1"/>
  <c r="AF413" i="1"/>
  <c r="AC413" i="1"/>
  <c r="AB413" i="1"/>
  <c r="Y413" i="1"/>
  <c r="X413" i="1"/>
  <c r="U413" i="1"/>
  <c r="T413" i="1"/>
  <c r="Q413" i="1"/>
  <c r="P413" i="1"/>
  <c r="M413" i="1"/>
  <c r="L413" i="1"/>
  <c r="I413" i="1"/>
  <c r="H413" i="1"/>
  <c r="E413" i="1"/>
  <c r="D413" i="1"/>
  <c r="CD412" i="1"/>
  <c r="CC412" i="1"/>
  <c r="CB412" i="1"/>
  <c r="CA412" i="1"/>
  <c r="BZ412" i="1"/>
  <c r="BY412" i="1"/>
  <c r="BX412" i="1"/>
  <c r="BW412" i="1"/>
  <c r="BV412" i="1"/>
  <c r="BU412" i="1"/>
  <c r="BT412" i="1"/>
  <c r="BQ412" i="1"/>
  <c r="BP412" i="1"/>
  <c r="BM412" i="1"/>
  <c r="BL412" i="1"/>
  <c r="BI412" i="1"/>
  <c r="BH412" i="1"/>
  <c r="BE412" i="1"/>
  <c r="BD412" i="1"/>
  <c r="BA412" i="1"/>
  <c r="AZ412" i="1"/>
  <c r="AW412" i="1"/>
  <c r="AV412" i="1"/>
  <c r="AS412" i="1"/>
  <c r="AR412" i="1"/>
  <c r="AO412" i="1"/>
  <c r="AN412" i="1"/>
  <c r="AK412" i="1"/>
  <c r="AJ412" i="1"/>
  <c r="AG412" i="1"/>
  <c r="AF412" i="1"/>
  <c r="AC412" i="1"/>
  <c r="AB412" i="1"/>
  <c r="Y412" i="1"/>
  <c r="X412" i="1"/>
  <c r="U412" i="1"/>
  <c r="T412" i="1"/>
  <c r="Q412" i="1"/>
  <c r="P412" i="1"/>
  <c r="M412" i="1"/>
  <c r="L412" i="1"/>
  <c r="I412" i="1"/>
  <c r="H412" i="1"/>
  <c r="E412" i="1"/>
  <c r="D412" i="1"/>
  <c r="CC411" i="1"/>
  <c r="CB411" i="1"/>
  <c r="CA411" i="1"/>
  <c r="BZ411" i="1"/>
  <c r="BY411" i="1"/>
  <c r="CE411" i="1" s="1"/>
  <c r="BX411" i="1"/>
  <c r="BW411" i="1"/>
  <c r="BV411" i="1"/>
  <c r="BU411" i="1"/>
  <c r="BT411" i="1"/>
  <c r="BQ411" i="1"/>
  <c r="BP411" i="1"/>
  <c r="BM411" i="1"/>
  <c r="BL411" i="1"/>
  <c r="BI411" i="1"/>
  <c r="BH411" i="1"/>
  <c r="BE411" i="1"/>
  <c r="BD411" i="1"/>
  <c r="BA411" i="1"/>
  <c r="AZ411" i="1"/>
  <c r="AW411" i="1"/>
  <c r="AV411" i="1"/>
  <c r="AS411" i="1"/>
  <c r="AR411" i="1"/>
  <c r="AO411" i="1"/>
  <c r="AN411" i="1"/>
  <c r="AK411" i="1"/>
  <c r="AJ411" i="1"/>
  <c r="AG411" i="1"/>
  <c r="AF411" i="1"/>
  <c r="AC411" i="1"/>
  <c r="AB411" i="1"/>
  <c r="Y411" i="1"/>
  <c r="X411" i="1"/>
  <c r="U411" i="1"/>
  <c r="T411" i="1"/>
  <c r="Q411" i="1"/>
  <c r="P411" i="1"/>
  <c r="M411" i="1"/>
  <c r="L411" i="1"/>
  <c r="I411" i="1"/>
  <c r="H411" i="1"/>
  <c r="E411" i="1"/>
  <c r="D411" i="1"/>
  <c r="CC410" i="1"/>
  <c r="CB410" i="1"/>
  <c r="CA410" i="1"/>
  <c r="BZ410" i="1"/>
  <c r="BY410" i="1"/>
  <c r="BX410" i="1"/>
  <c r="CF410" i="1" s="1"/>
  <c r="BW410" i="1"/>
  <c r="BV410" i="1"/>
  <c r="BU410" i="1"/>
  <c r="BT410" i="1"/>
  <c r="BQ410" i="1"/>
  <c r="BP410" i="1"/>
  <c r="BM410" i="1"/>
  <c r="BL410" i="1"/>
  <c r="BI410" i="1"/>
  <c r="BH410" i="1"/>
  <c r="BE410" i="1"/>
  <c r="BD410" i="1"/>
  <c r="BA410" i="1"/>
  <c r="AZ410" i="1"/>
  <c r="AW410" i="1"/>
  <c r="AV410" i="1"/>
  <c r="AS410" i="1"/>
  <c r="AR410" i="1"/>
  <c r="AO410" i="1"/>
  <c r="AN410" i="1"/>
  <c r="AK410" i="1"/>
  <c r="AJ410" i="1"/>
  <c r="AG410" i="1"/>
  <c r="AF410" i="1"/>
  <c r="AC410" i="1"/>
  <c r="AB410" i="1"/>
  <c r="Y410" i="1"/>
  <c r="X410" i="1"/>
  <c r="U410" i="1"/>
  <c r="T410" i="1"/>
  <c r="Q410" i="1"/>
  <c r="P410" i="1"/>
  <c r="M410" i="1"/>
  <c r="L410" i="1"/>
  <c r="I410" i="1"/>
  <c r="H410" i="1"/>
  <c r="E410" i="1"/>
  <c r="D410" i="1"/>
  <c r="CC409" i="1"/>
  <c r="CB409" i="1"/>
  <c r="CA409" i="1"/>
  <c r="BZ409" i="1"/>
  <c r="BY409" i="1"/>
  <c r="CG409" i="1" s="1"/>
  <c r="BX409" i="1"/>
  <c r="CD409" i="1" s="1"/>
  <c r="BW409" i="1"/>
  <c r="BV409" i="1"/>
  <c r="BU409" i="1"/>
  <c r="BT409" i="1"/>
  <c r="BQ409" i="1"/>
  <c r="BP409" i="1"/>
  <c r="BM409" i="1"/>
  <c r="BL409" i="1"/>
  <c r="BI409" i="1"/>
  <c r="BH409" i="1"/>
  <c r="BE409" i="1"/>
  <c r="BD409" i="1"/>
  <c r="BA409" i="1"/>
  <c r="AZ409" i="1"/>
  <c r="AW409" i="1"/>
  <c r="AV409" i="1"/>
  <c r="AS409" i="1"/>
  <c r="AR409" i="1"/>
  <c r="AO409" i="1"/>
  <c r="AN409" i="1"/>
  <c r="AK409" i="1"/>
  <c r="AJ409" i="1"/>
  <c r="AG409" i="1"/>
  <c r="AF409" i="1"/>
  <c r="AC409" i="1"/>
  <c r="AB409" i="1"/>
  <c r="Y409" i="1"/>
  <c r="X409" i="1"/>
  <c r="U409" i="1"/>
  <c r="T409" i="1"/>
  <c r="Q409" i="1"/>
  <c r="P409" i="1"/>
  <c r="M409" i="1"/>
  <c r="L409" i="1"/>
  <c r="I409" i="1"/>
  <c r="H409" i="1"/>
  <c r="E409" i="1"/>
  <c r="D409" i="1"/>
  <c r="CC408" i="1"/>
  <c r="CB408" i="1"/>
  <c r="CA408" i="1"/>
  <c r="BZ408" i="1"/>
  <c r="BY408" i="1"/>
  <c r="CE408" i="1" s="1"/>
  <c r="BX408" i="1"/>
  <c r="CF408" i="1" s="1"/>
  <c r="BW408" i="1"/>
  <c r="BV408" i="1"/>
  <c r="BU408" i="1"/>
  <c r="BT408" i="1"/>
  <c r="BQ408" i="1"/>
  <c r="BP408" i="1"/>
  <c r="BM408" i="1"/>
  <c r="BL408" i="1"/>
  <c r="BI408" i="1"/>
  <c r="BH408" i="1"/>
  <c r="BE408" i="1"/>
  <c r="BD408" i="1"/>
  <c r="BA408" i="1"/>
  <c r="AZ408" i="1"/>
  <c r="AW408" i="1"/>
  <c r="AV408" i="1"/>
  <c r="AS408" i="1"/>
  <c r="AR408" i="1"/>
  <c r="AO408" i="1"/>
  <c r="AN408" i="1"/>
  <c r="AK408" i="1"/>
  <c r="AJ408" i="1"/>
  <c r="AG408" i="1"/>
  <c r="AF408" i="1"/>
  <c r="AC408" i="1"/>
  <c r="AB408" i="1"/>
  <c r="Y408" i="1"/>
  <c r="X408" i="1"/>
  <c r="U408" i="1"/>
  <c r="T408" i="1"/>
  <c r="Q408" i="1"/>
  <c r="P408" i="1"/>
  <c r="M408" i="1"/>
  <c r="L408" i="1"/>
  <c r="I408" i="1"/>
  <c r="H408" i="1"/>
  <c r="E408" i="1"/>
  <c r="D408" i="1"/>
  <c r="CC407" i="1"/>
  <c r="CB407" i="1"/>
  <c r="CA407" i="1"/>
  <c r="BZ407" i="1"/>
  <c r="BY407" i="1"/>
  <c r="CG407" i="1" s="1"/>
  <c r="BX407" i="1"/>
  <c r="CF407" i="1" s="1"/>
  <c r="BW407" i="1"/>
  <c r="CH407" i="1" s="1"/>
  <c r="BV407" i="1"/>
  <c r="BU407" i="1"/>
  <c r="BT407" i="1"/>
  <c r="BQ407" i="1"/>
  <c r="BP407" i="1"/>
  <c r="BM407" i="1"/>
  <c r="BL407" i="1"/>
  <c r="BI407" i="1"/>
  <c r="BH407" i="1"/>
  <c r="BE407" i="1"/>
  <c r="BD407" i="1"/>
  <c r="BA407" i="1"/>
  <c r="AZ407" i="1"/>
  <c r="AW407" i="1"/>
  <c r="AV407" i="1"/>
  <c r="AS407" i="1"/>
  <c r="AR407" i="1"/>
  <c r="AO407" i="1"/>
  <c r="AN407" i="1"/>
  <c r="AK407" i="1"/>
  <c r="AJ407" i="1"/>
  <c r="AG407" i="1"/>
  <c r="AF407" i="1"/>
  <c r="AC407" i="1"/>
  <c r="AB407" i="1"/>
  <c r="Y407" i="1"/>
  <c r="X407" i="1"/>
  <c r="U407" i="1"/>
  <c r="T407" i="1"/>
  <c r="Q407" i="1"/>
  <c r="P407" i="1"/>
  <c r="M407" i="1"/>
  <c r="L407" i="1"/>
  <c r="I407" i="1"/>
  <c r="H407" i="1"/>
  <c r="E407" i="1"/>
  <c r="D407" i="1"/>
  <c r="CC406" i="1"/>
  <c r="CB406" i="1"/>
  <c r="CA406" i="1"/>
  <c r="BZ406" i="1"/>
  <c r="BY406" i="1"/>
  <c r="CG406" i="1" s="1"/>
  <c r="BX406" i="1"/>
  <c r="CF406" i="1" s="1"/>
  <c r="BW406" i="1"/>
  <c r="CH406" i="1" s="1"/>
  <c r="BV406" i="1"/>
  <c r="BU406" i="1"/>
  <c r="BT406" i="1"/>
  <c r="BQ406" i="1"/>
  <c r="BP406" i="1"/>
  <c r="BM406" i="1"/>
  <c r="BL406" i="1"/>
  <c r="BI406" i="1"/>
  <c r="BH406" i="1"/>
  <c r="BE406" i="1"/>
  <c r="BD406" i="1"/>
  <c r="BA406" i="1"/>
  <c r="AZ406" i="1"/>
  <c r="AW406" i="1"/>
  <c r="AV406" i="1"/>
  <c r="AS406" i="1"/>
  <c r="AR406" i="1"/>
  <c r="AO406" i="1"/>
  <c r="AN406" i="1"/>
  <c r="AK406" i="1"/>
  <c r="AJ406" i="1"/>
  <c r="AG406" i="1"/>
  <c r="AF406" i="1"/>
  <c r="AC406" i="1"/>
  <c r="AB406" i="1"/>
  <c r="Y406" i="1"/>
  <c r="X406" i="1"/>
  <c r="U406" i="1"/>
  <c r="T406" i="1"/>
  <c r="Q406" i="1"/>
  <c r="P406" i="1"/>
  <c r="M406" i="1"/>
  <c r="L406" i="1"/>
  <c r="I406" i="1"/>
  <c r="H406" i="1"/>
  <c r="E406" i="1"/>
  <c r="D406" i="1"/>
  <c r="CC405" i="1"/>
  <c r="CB405" i="1"/>
  <c r="CA405" i="1"/>
  <c r="BZ405" i="1"/>
  <c r="BY405" i="1"/>
  <c r="CG405" i="1" s="1"/>
  <c r="BX405" i="1"/>
  <c r="CF405" i="1" s="1"/>
  <c r="BW405" i="1"/>
  <c r="BV405" i="1"/>
  <c r="CH405" i="1" s="1"/>
  <c r="BU405" i="1"/>
  <c r="BT405" i="1"/>
  <c r="BQ405" i="1"/>
  <c r="BP405" i="1"/>
  <c r="BM405" i="1"/>
  <c r="BL405" i="1"/>
  <c r="BI405" i="1"/>
  <c r="BH405" i="1"/>
  <c r="BE405" i="1"/>
  <c r="BD405" i="1"/>
  <c r="BA405" i="1"/>
  <c r="AZ405" i="1"/>
  <c r="AW405" i="1"/>
  <c r="AV405" i="1"/>
  <c r="AS405" i="1"/>
  <c r="AR405" i="1"/>
  <c r="AO405" i="1"/>
  <c r="AN405" i="1"/>
  <c r="AK405" i="1"/>
  <c r="AJ405" i="1"/>
  <c r="AG405" i="1"/>
  <c r="AF405" i="1"/>
  <c r="AC405" i="1"/>
  <c r="AB405" i="1"/>
  <c r="Y405" i="1"/>
  <c r="X405" i="1"/>
  <c r="U405" i="1"/>
  <c r="T405" i="1"/>
  <c r="Q405" i="1"/>
  <c r="P405" i="1"/>
  <c r="M405" i="1"/>
  <c r="L405" i="1"/>
  <c r="I405" i="1"/>
  <c r="H405" i="1"/>
  <c r="E405" i="1"/>
  <c r="D405" i="1"/>
  <c r="CD404" i="1"/>
  <c r="CC404" i="1"/>
  <c r="CB404" i="1"/>
  <c r="CA404" i="1"/>
  <c r="BZ404" i="1"/>
  <c r="CF404" i="1" s="1"/>
  <c r="BY404" i="1"/>
  <c r="CH404" i="1" s="1"/>
  <c r="BX404" i="1"/>
  <c r="BW404" i="1"/>
  <c r="BV404" i="1"/>
  <c r="BU404" i="1"/>
  <c r="BT404" i="1"/>
  <c r="BQ404" i="1"/>
  <c r="BP404" i="1"/>
  <c r="BM404" i="1"/>
  <c r="BL404" i="1"/>
  <c r="BI404" i="1"/>
  <c r="BH404" i="1"/>
  <c r="BE404" i="1"/>
  <c r="BD404" i="1"/>
  <c r="BA404" i="1"/>
  <c r="AZ404" i="1"/>
  <c r="AW404" i="1"/>
  <c r="AV404" i="1"/>
  <c r="AS404" i="1"/>
  <c r="AR404" i="1"/>
  <c r="AO404" i="1"/>
  <c r="AN404" i="1"/>
  <c r="AK404" i="1"/>
  <c r="AJ404" i="1"/>
  <c r="AG404" i="1"/>
  <c r="AF404" i="1"/>
  <c r="AC404" i="1"/>
  <c r="AB404" i="1"/>
  <c r="Y404" i="1"/>
  <c r="X404" i="1"/>
  <c r="U404" i="1"/>
  <c r="T404" i="1"/>
  <c r="Q404" i="1"/>
  <c r="P404" i="1"/>
  <c r="M404" i="1"/>
  <c r="L404" i="1"/>
  <c r="I404" i="1"/>
  <c r="H404" i="1"/>
  <c r="E404" i="1"/>
  <c r="D404" i="1"/>
  <c r="CE403" i="1"/>
  <c r="CC403" i="1"/>
  <c r="CB403" i="1"/>
  <c r="CA403" i="1"/>
  <c r="CG403" i="1" s="1"/>
  <c r="BZ403" i="1"/>
  <c r="BY403" i="1"/>
  <c r="BX403" i="1"/>
  <c r="BW403" i="1"/>
  <c r="BV403" i="1"/>
  <c r="CH403" i="1" s="1"/>
  <c r="BU403" i="1"/>
  <c r="BT403" i="1"/>
  <c r="BQ403" i="1"/>
  <c r="BP403" i="1"/>
  <c r="BM403" i="1"/>
  <c r="BL403" i="1"/>
  <c r="BI403" i="1"/>
  <c r="BH403" i="1"/>
  <c r="BE403" i="1"/>
  <c r="BD403" i="1"/>
  <c r="BA403" i="1"/>
  <c r="AZ403" i="1"/>
  <c r="AW403" i="1"/>
  <c r="AV403" i="1"/>
  <c r="AS403" i="1"/>
  <c r="AR403" i="1"/>
  <c r="AO403" i="1"/>
  <c r="AN403" i="1"/>
  <c r="AK403" i="1"/>
  <c r="AJ403" i="1"/>
  <c r="AG403" i="1"/>
  <c r="AF403" i="1"/>
  <c r="AC403" i="1"/>
  <c r="AB403" i="1"/>
  <c r="Y403" i="1"/>
  <c r="X403" i="1"/>
  <c r="U403" i="1"/>
  <c r="T403" i="1"/>
  <c r="Q403" i="1"/>
  <c r="P403" i="1"/>
  <c r="M403" i="1"/>
  <c r="L403" i="1"/>
  <c r="I403" i="1"/>
  <c r="H403" i="1"/>
  <c r="E403" i="1"/>
  <c r="D403" i="1"/>
  <c r="CE402" i="1"/>
  <c r="CC402" i="1"/>
  <c r="CB402" i="1"/>
  <c r="CA402" i="1"/>
  <c r="CG402" i="1" s="1"/>
  <c r="BZ402" i="1"/>
  <c r="BY402" i="1"/>
  <c r="BX402" i="1"/>
  <c r="BW402" i="1"/>
  <c r="BV402" i="1"/>
  <c r="CH402" i="1" s="1"/>
  <c r="BU402" i="1"/>
  <c r="BT402" i="1"/>
  <c r="BQ402" i="1"/>
  <c r="BP402" i="1"/>
  <c r="BM402" i="1"/>
  <c r="BL402" i="1"/>
  <c r="BI402" i="1"/>
  <c r="BH402" i="1"/>
  <c r="BE402" i="1"/>
  <c r="BD402" i="1"/>
  <c r="BA402" i="1"/>
  <c r="AZ402" i="1"/>
  <c r="AW402" i="1"/>
  <c r="AV402" i="1"/>
  <c r="AS402" i="1"/>
  <c r="AR402" i="1"/>
  <c r="AO402" i="1"/>
  <c r="AN402" i="1"/>
  <c r="AK402" i="1"/>
  <c r="AJ402" i="1"/>
  <c r="AG402" i="1"/>
  <c r="AF402" i="1"/>
  <c r="AC402" i="1"/>
  <c r="AB402" i="1"/>
  <c r="Y402" i="1"/>
  <c r="X402" i="1"/>
  <c r="U402" i="1"/>
  <c r="T402" i="1"/>
  <c r="Q402" i="1"/>
  <c r="P402" i="1"/>
  <c r="M402" i="1"/>
  <c r="L402" i="1"/>
  <c r="I402" i="1"/>
  <c r="H402" i="1"/>
  <c r="E402" i="1"/>
  <c r="D402" i="1"/>
  <c r="CC401" i="1"/>
  <c r="CB401" i="1"/>
  <c r="CA401" i="1"/>
  <c r="BZ401" i="1"/>
  <c r="BY401" i="1"/>
  <c r="CE401" i="1" s="1"/>
  <c r="BX401" i="1"/>
  <c r="BW401" i="1"/>
  <c r="BV401" i="1"/>
  <c r="CH401" i="1" s="1"/>
  <c r="BU401" i="1"/>
  <c r="BT401" i="1"/>
  <c r="BQ401" i="1"/>
  <c r="BP401" i="1"/>
  <c r="BM401" i="1"/>
  <c r="BL401" i="1"/>
  <c r="BI401" i="1"/>
  <c r="BH401" i="1"/>
  <c r="BE401" i="1"/>
  <c r="BD401" i="1"/>
  <c r="BA401" i="1"/>
  <c r="AZ401" i="1"/>
  <c r="AW401" i="1"/>
  <c r="AV401" i="1"/>
  <c r="AS401" i="1"/>
  <c r="AR401" i="1"/>
  <c r="AO401" i="1"/>
  <c r="AN401" i="1"/>
  <c r="AK401" i="1"/>
  <c r="AJ401" i="1"/>
  <c r="AG401" i="1"/>
  <c r="AF401" i="1"/>
  <c r="AC401" i="1"/>
  <c r="AB401" i="1"/>
  <c r="Y401" i="1"/>
  <c r="X401" i="1"/>
  <c r="U401" i="1"/>
  <c r="T401" i="1"/>
  <c r="Q401" i="1"/>
  <c r="P401" i="1"/>
  <c r="M401" i="1"/>
  <c r="L401" i="1"/>
  <c r="I401" i="1"/>
  <c r="H401" i="1"/>
  <c r="E401" i="1"/>
  <c r="D401" i="1"/>
  <c r="CC400" i="1"/>
  <c r="CB400" i="1"/>
  <c r="CA400" i="1"/>
  <c r="BZ400" i="1"/>
  <c r="BY400" i="1"/>
  <c r="BX400" i="1"/>
  <c r="BW400" i="1"/>
  <c r="BV400" i="1"/>
  <c r="CF400" i="1" s="1"/>
  <c r="BU400" i="1"/>
  <c r="BT400" i="1"/>
  <c r="BQ400" i="1"/>
  <c r="BP400" i="1"/>
  <c r="BM400" i="1"/>
  <c r="BL400" i="1"/>
  <c r="BI400" i="1"/>
  <c r="BH400" i="1"/>
  <c r="BE400" i="1"/>
  <c r="BD400" i="1"/>
  <c r="BA400" i="1"/>
  <c r="AZ400" i="1"/>
  <c r="AW400" i="1"/>
  <c r="AV400" i="1"/>
  <c r="AS400" i="1"/>
  <c r="AR400" i="1"/>
  <c r="AO400" i="1"/>
  <c r="AN400" i="1"/>
  <c r="AK400" i="1"/>
  <c r="AJ400" i="1"/>
  <c r="AG400" i="1"/>
  <c r="AF400" i="1"/>
  <c r="AC400" i="1"/>
  <c r="AB400" i="1"/>
  <c r="Y400" i="1"/>
  <c r="X400" i="1"/>
  <c r="U400" i="1"/>
  <c r="T400" i="1"/>
  <c r="Q400" i="1"/>
  <c r="P400" i="1"/>
  <c r="M400" i="1"/>
  <c r="L400" i="1"/>
  <c r="I400" i="1"/>
  <c r="H400" i="1"/>
  <c r="E400" i="1"/>
  <c r="D400" i="1"/>
  <c r="CC399" i="1"/>
  <c r="CB399" i="1"/>
  <c r="CA399" i="1"/>
  <c r="BZ399" i="1"/>
  <c r="BY399" i="1"/>
  <c r="BX399" i="1"/>
  <c r="CF399" i="1" s="1"/>
  <c r="BW399" i="1"/>
  <c r="BV399" i="1"/>
  <c r="BU399" i="1"/>
  <c r="BT399" i="1"/>
  <c r="BQ399" i="1"/>
  <c r="BP399" i="1"/>
  <c r="BM399" i="1"/>
  <c r="BL399" i="1"/>
  <c r="BI399" i="1"/>
  <c r="BH399" i="1"/>
  <c r="BE399" i="1"/>
  <c r="BD399" i="1"/>
  <c r="BA399" i="1"/>
  <c r="AZ399" i="1"/>
  <c r="AW399" i="1"/>
  <c r="AV399" i="1"/>
  <c r="AS399" i="1"/>
  <c r="AR399" i="1"/>
  <c r="AO399" i="1"/>
  <c r="AN399" i="1"/>
  <c r="AK399" i="1"/>
  <c r="AJ399" i="1"/>
  <c r="AG399" i="1"/>
  <c r="AF399" i="1"/>
  <c r="AC399" i="1"/>
  <c r="AB399" i="1"/>
  <c r="Y399" i="1"/>
  <c r="X399" i="1"/>
  <c r="U399" i="1"/>
  <c r="T399" i="1"/>
  <c r="Q399" i="1"/>
  <c r="P399" i="1"/>
  <c r="M399" i="1"/>
  <c r="L399" i="1"/>
  <c r="I399" i="1"/>
  <c r="H399" i="1"/>
  <c r="E399" i="1"/>
  <c r="D399" i="1"/>
  <c r="CC398" i="1"/>
  <c r="CB398" i="1"/>
  <c r="CA398" i="1"/>
  <c r="BZ398" i="1"/>
  <c r="BY398" i="1"/>
  <c r="CG398" i="1" s="1"/>
  <c r="BX398" i="1"/>
  <c r="BW398" i="1"/>
  <c r="BV398" i="1"/>
  <c r="BU398" i="1"/>
  <c r="BT398" i="1"/>
  <c r="BQ398" i="1"/>
  <c r="BP398" i="1"/>
  <c r="BM398" i="1"/>
  <c r="BL398" i="1"/>
  <c r="BI398" i="1"/>
  <c r="BH398" i="1"/>
  <c r="BE398" i="1"/>
  <c r="BD398" i="1"/>
  <c r="BA398" i="1"/>
  <c r="AZ398" i="1"/>
  <c r="AW398" i="1"/>
  <c r="AV398" i="1"/>
  <c r="AS398" i="1"/>
  <c r="AR398" i="1"/>
  <c r="AO398" i="1"/>
  <c r="AN398" i="1"/>
  <c r="AK398" i="1"/>
  <c r="AJ398" i="1"/>
  <c r="AG398" i="1"/>
  <c r="AF398" i="1"/>
  <c r="AC398" i="1"/>
  <c r="AB398" i="1"/>
  <c r="Y398" i="1"/>
  <c r="X398" i="1"/>
  <c r="U398" i="1"/>
  <c r="T398" i="1"/>
  <c r="Q398" i="1"/>
  <c r="P398" i="1"/>
  <c r="M398" i="1"/>
  <c r="L398" i="1"/>
  <c r="I398" i="1"/>
  <c r="H398" i="1"/>
  <c r="E398" i="1"/>
  <c r="D398" i="1"/>
  <c r="CC397" i="1"/>
  <c r="CB397" i="1"/>
  <c r="CA397" i="1"/>
  <c r="BZ397" i="1"/>
  <c r="BY397" i="1"/>
  <c r="BX397" i="1"/>
  <c r="CF397" i="1" s="1"/>
  <c r="BW397" i="1"/>
  <c r="BV397" i="1"/>
  <c r="BU397" i="1"/>
  <c r="BT397" i="1"/>
  <c r="BQ397" i="1"/>
  <c r="BP397" i="1"/>
  <c r="BM397" i="1"/>
  <c r="BL397" i="1"/>
  <c r="BI397" i="1"/>
  <c r="BH397" i="1"/>
  <c r="BE397" i="1"/>
  <c r="BD397" i="1"/>
  <c r="BA397" i="1"/>
  <c r="AZ397" i="1"/>
  <c r="AW397" i="1"/>
  <c r="AV397" i="1"/>
  <c r="AS397" i="1"/>
  <c r="AR397" i="1"/>
  <c r="AO397" i="1"/>
  <c r="AN397" i="1"/>
  <c r="AK397" i="1"/>
  <c r="AJ397" i="1"/>
  <c r="AG397" i="1"/>
  <c r="AF397" i="1"/>
  <c r="AC397" i="1"/>
  <c r="AB397" i="1"/>
  <c r="Y397" i="1"/>
  <c r="X397" i="1"/>
  <c r="U397" i="1"/>
  <c r="T397" i="1"/>
  <c r="Q397" i="1"/>
  <c r="P397" i="1"/>
  <c r="M397" i="1"/>
  <c r="L397" i="1"/>
  <c r="I397" i="1"/>
  <c r="H397" i="1"/>
  <c r="E397" i="1"/>
  <c r="D397" i="1"/>
  <c r="CC396" i="1"/>
  <c r="CB396" i="1"/>
  <c r="CA396" i="1"/>
  <c r="BZ396" i="1"/>
  <c r="BY396" i="1"/>
  <c r="BX396" i="1"/>
  <c r="CF396" i="1" s="1"/>
  <c r="BW396" i="1"/>
  <c r="BV396" i="1"/>
  <c r="BU396" i="1"/>
  <c r="BT396" i="1"/>
  <c r="BQ396" i="1"/>
  <c r="BP396" i="1"/>
  <c r="BM396" i="1"/>
  <c r="BL396" i="1"/>
  <c r="BI396" i="1"/>
  <c r="BH396" i="1"/>
  <c r="BE396" i="1"/>
  <c r="BD396" i="1"/>
  <c r="BA396" i="1"/>
  <c r="AZ396" i="1"/>
  <c r="AW396" i="1"/>
  <c r="AV396" i="1"/>
  <c r="AS396" i="1"/>
  <c r="AR396" i="1"/>
  <c r="AO396" i="1"/>
  <c r="AN396" i="1"/>
  <c r="AK396" i="1"/>
  <c r="AJ396" i="1"/>
  <c r="AG396" i="1"/>
  <c r="AF396" i="1"/>
  <c r="AC396" i="1"/>
  <c r="AB396" i="1"/>
  <c r="Y396" i="1"/>
  <c r="X396" i="1"/>
  <c r="U396" i="1"/>
  <c r="T396" i="1"/>
  <c r="Q396" i="1"/>
  <c r="P396" i="1"/>
  <c r="M396" i="1"/>
  <c r="L396" i="1"/>
  <c r="I396" i="1"/>
  <c r="H396" i="1"/>
  <c r="E396" i="1"/>
  <c r="D396" i="1"/>
  <c r="CC395" i="1"/>
  <c r="CB395" i="1"/>
  <c r="CA395" i="1"/>
  <c r="BZ395" i="1"/>
  <c r="BY395" i="1"/>
  <c r="CG395" i="1" s="1"/>
  <c r="BX395" i="1"/>
  <c r="BW395" i="1"/>
  <c r="BV395" i="1"/>
  <c r="BU395" i="1"/>
  <c r="BT395" i="1"/>
  <c r="BQ395" i="1"/>
  <c r="BP395" i="1"/>
  <c r="BM395" i="1"/>
  <c r="BL395" i="1"/>
  <c r="BI395" i="1"/>
  <c r="BH395" i="1"/>
  <c r="BE395" i="1"/>
  <c r="BD395" i="1"/>
  <c r="BA395" i="1"/>
  <c r="AZ395" i="1"/>
  <c r="AW395" i="1"/>
  <c r="AV395" i="1"/>
  <c r="AS395" i="1"/>
  <c r="AR395" i="1"/>
  <c r="AO395" i="1"/>
  <c r="AN395" i="1"/>
  <c r="AK395" i="1"/>
  <c r="AJ395" i="1"/>
  <c r="AG395" i="1"/>
  <c r="AF395" i="1"/>
  <c r="AC395" i="1"/>
  <c r="AB395" i="1"/>
  <c r="Y395" i="1"/>
  <c r="X395" i="1"/>
  <c r="U395" i="1"/>
  <c r="T395" i="1"/>
  <c r="Q395" i="1"/>
  <c r="P395" i="1"/>
  <c r="M395" i="1"/>
  <c r="L395" i="1"/>
  <c r="I395" i="1"/>
  <c r="H395" i="1"/>
  <c r="E395" i="1"/>
  <c r="D395" i="1"/>
  <c r="CC394" i="1"/>
  <c r="CB394" i="1"/>
  <c r="CA394" i="1"/>
  <c r="BZ394" i="1"/>
  <c r="BY394" i="1"/>
  <c r="BX394" i="1"/>
  <c r="BW394" i="1"/>
  <c r="BV394" i="1"/>
  <c r="BU394" i="1"/>
  <c r="BT394" i="1"/>
  <c r="BQ394" i="1"/>
  <c r="BP394" i="1"/>
  <c r="BM394" i="1"/>
  <c r="BL394" i="1"/>
  <c r="BI394" i="1"/>
  <c r="BH394" i="1"/>
  <c r="BE394" i="1"/>
  <c r="BD394" i="1"/>
  <c r="BA394" i="1"/>
  <c r="AZ394" i="1"/>
  <c r="AW394" i="1"/>
  <c r="AV394" i="1"/>
  <c r="AS394" i="1"/>
  <c r="AR394" i="1"/>
  <c r="AO394" i="1"/>
  <c r="AN394" i="1"/>
  <c r="AK394" i="1"/>
  <c r="AJ394" i="1"/>
  <c r="AG394" i="1"/>
  <c r="AF394" i="1"/>
  <c r="AC394" i="1"/>
  <c r="AB394" i="1"/>
  <c r="Y394" i="1"/>
  <c r="X394" i="1"/>
  <c r="U394" i="1"/>
  <c r="T394" i="1"/>
  <c r="Q394" i="1"/>
  <c r="P394" i="1"/>
  <c r="M394" i="1"/>
  <c r="L394" i="1"/>
  <c r="I394" i="1"/>
  <c r="H394" i="1"/>
  <c r="E394" i="1"/>
  <c r="D394" i="1"/>
  <c r="CC393" i="1"/>
  <c r="CB393" i="1"/>
  <c r="CA393" i="1"/>
  <c r="BZ393" i="1"/>
  <c r="BY393" i="1"/>
  <c r="CG393" i="1" s="1"/>
  <c r="BX393" i="1"/>
  <c r="CD393" i="1" s="1"/>
  <c r="BW393" i="1"/>
  <c r="BV393" i="1"/>
  <c r="BU393" i="1"/>
  <c r="BT393" i="1"/>
  <c r="BQ393" i="1"/>
  <c r="BP393" i="1"/>
  <c r="BM393" i="1"/>
  <c r="BL393" i="1"/>
  <c r="BI393" i="1"/>
  <c r="BH393" i="1"/>
  <c r="BE393" i="1"/>
  <c r="BD393" i="1"/>
  <c r="BA393" i="1"/>
  <c r="AZ393" i="1"/>
  <c r="AW393" i="1"/>
  <c r="AV393" i="1"/>
  <c r="AS393" i="1"/>
  <c r="AR393" i="1"/>
  <c r="AO393" i="1"/>
  <c r="AN393" i="1"/>
  <c r="AK393" i="1"/>
  <c r="AJ393" i="1"/>
  <c r="AG393" i="1"/>
  <c r="AF393" i="1"/>
  <c r="AC393" i="1"/>
  <c r="AB393" i="1"/>
  <c r="Y393" i="1"/>
  <c r="X393" i="1"/>
  <c r="U393" i="1"/>
  <c r="T393" i="1"/>
  <c r="Q393" i="1"/>
  <c r="P393" i="1"/>
  <c r="M393" i="1"/>
  <c r="L393" i="1"/>
  <c r="I393" i="1"/>
  <c r="H393" i="1"/>
  <c r="E393" i="1"/>
  <c r="D393" i="1"/>
  <c r="CC392" i="1"/>
  <c r="CB392" i="1"/>
  <c r="CA392" i="1"/>
  <c r="BZ392" i="1"/>
  <c r="BY392" i="1"/>
  <c r="CE392" i="1" s="1"/>
  <c r="BX392" i="1"/>
  <c r="BW392" i="1"/>
  <c r="BV392" i="1"/>
  <c r="BU392" i="1"/>
  <c r="BT392" i="1"/>
  <c r="BQ392" i="1"/>
  <c r="BP392" i="1"/>
  <c r="BM392" i="1"/>
  <c r="BL392" i="1"/>
  <c r="BI392" i="1"/>
  <c r="BH392" i="1"/>
  <c r="BE392" i="1"/>
  <c r="BD392" i="1"/>
  <c r="BA392" i="1"/>
  <c r="AZ392" i="1"/>
  <c r="AW392" i="1"/>
  <c r="AV392" i="1"/>
  <c r="AS392" i="1"/>
  <c r="AR392" i="1"/>
  <c r="AO392" i="1"/>
  <c r="AN392" i="1"/>
  <c r="AK392" i="1"/>
  <c r="AJ392" i="1"/>
  <c r="AG392" i="1"/>
  <c r="AF392" i="1"/>
  <c r="AC392" i="1"/>
  <c r="AB392" i="1"/>
  <c r="Y392" i="1"/>
  <c r="X392" i="1"/>
  <c r="U392" i="1"/>
  <c r="T392" i="1"/>
  <c r="Q392" i="1"/>
  <c r="P392" i="1"/>
  <c r="M392" i="1"/>
  <c r="L392" i="1"/>
  <c r="I392" i="1"/>
  <c r="H392" i="1"/>
  <c r="E392" i="1"/>
  <c r="D392" i="1"/>
  <c r="CC391" i="1"/>
  <c r="CB391" i="1"/>
  <c r="CA391" i="1"/>
  <c r="BZ391" i="1"/>
  <c r="BY391" i="1"/>
  <c r="BX391" i="1"/>
  <c r="CF391" i="1" s="1"/>
  <c r="BW391" i="1"/>
  <c r="BV391" i="1"/>
  <c r="BU391" i="1"/>
  <c r="BT391" i="1"/>
  <c r="BQ391" i="1"/>
  <c r="BP391" i="1"/>
  <c r="BM391" i="1"/>
  <c r="BL391" i="1"/>
  <c r="BI391" i="1"/>
  <c r="BH391" i="1"/>
  <c r="BE391" i="1"/>
  <c r="BD391" i="1"/>
  <c r="BA391" i="1"/>
  <c r="AZ391" i="1"/>
  <c r="AW391" i="1"/>
  <c r="AV391" i="1"/>
  <c r="AS391" i="1"/>
  <c r="AR391" i="1"/>
  <c r="AO391" i="1"/>
  <c r="AN391" i="1"/>
  <c r="AK391" i="1"/>
  <c r="AJ391" i="1"/>
  <c r="AG391" i="1"/>
  <c r="AF391" i="1"/>
  <c r="AC391" i="1"/>
  <c r="AB391" i="1"/>
  <c r="Y391" i="1"/>
  <c r="X391" i="1"/>
  <c r="U391" i="1"/>
  <c r="T391" i="1"/>
  <c r="Q391" i="1"/>
  <c r="P391" i="1"/>
  <c r="M391" i="1"/>
  <c r="L391" i="1"/>
  <c r="I391" i="1"/>
  <c r="H391" i="1"/>
  <c r="E391" i="1"/>
  <c r="D391" i="1"/>
  <c r="CC390" i="1"/>
  <c r="CB390" i="1"/>
  <c r="CA390" i="1"/>
  <c r="BZ390" i="1"/>
  <c r="BY390" i="1"/>
  <c r="BX390" i="1"/>
  <c r="CF390" i="1" s="1"/>
  <c r="BW390" i="1"/>
  <c r="BV390" i="1"/>
  <c r="BU390" i="1"/>
  <c r="BT390" i="1"/>
  <c r="BQ390" i="1"/>
  <c r="BP390" i="1"/>
  <c r="BM390" i="1"/>
  <c r="BL390" i="1"/>
  <c r="BI390" i="1"/>
  <c r="BH390" i="1"/>
  <c r="BE390" i="1"/>
  <c r="BD390" i="1"/>
  <c r="BA390" i="1"/>
  <c r="AZ390" i="1"/>
  <c r="AW390" i="1"/>
  <c r="AV390" i="1"/>
  <c r="AS390" i="1"/>
  <c r="AR390" i="1"/>
  <c r="AO390" i="1"/>
  <c r="AN390" i="1"/>
  <c r="AK390" i="1"/>
  <c r="AJ390" i="1"/>
  <c r="AG390" i="1"/>
  <c r="AF390" i="1"/>
  <c r="AC390" i="1"/>
  <c r="AB390" i="1"/>
  <c r="Y390" i="1"/>
  <c r="X390" i="1"/>
  <c r="U390" i="1"/>
  <c r="T390" i="1"/>
  <c r="Q390" i="1"/>
  <c r="P390" i="1"/>
  <c r="M390" i="1"/>
  <c r="L390" i="1"/>
  <c r="I390" i="1"/>
  <c r="H390" i="1"/>
  <c r="E390" i="1"/>
  <c r="D390" i="1"/>
  <c r="CC389" i="1"/>
  <c r="CB389" i="1"/>
  <c r="CA389" i="1"/>
  <c r="BZ389" i="1"/>
  <c r="BY389" i="1"/>
  <c r="CG389" i="1" s="1"/>
  <c r="BX389" i="1"/>
  <c r="BW389" i="1"/>
  <c r="BV389" i="1"/>
  <c r="BU389" i="1"/>
  <c r="BT389" i="1"/>
  <c r="BQ389" i="1"/>
  <c r="BP389" i="1"/>
  <c r="BM389" i="1"/>
  <c r="BL389" i="1"/>
  <c r="BI389" i="1"/>
  <c r="BH389" i="1"/>
  <c r="BE389" i="1"/>
  <c r="BD389" i="1"/>
  <c r="BA389" i="1"/>
  <c r="AZ389" i="1"/>
  <c r="AW389" i="1"/>
  <c r="AV389" i="1"/>
  <c r="AS389" i="1"/>
  <c r="AR389" i="1"/>
  <c r="AO389" i="1"/>
  <c r="AN389" i="1"/>
  <c r="AK389" i="1"/>
  <c r="AJ389" i="1"/>
  <c r="AG389" i="1"/>
  <c r="AF389" i="1"/>
  <c r="AC389" i="1"/>
  <c r="AB389" i="1"/>
  <c r="Y389" i="1"/>
  <c r="X389" i="1"/>
  <c r="U389" i="1"/>
  <c r="T389" i="1"/>
  <c r="Q389" i="1"/>
  <c r="P389" i="1"/>
  <c r="M389" i="1"/>
  <c r="L389" i="1"/>
  <c r="I389" i="1"/>
  <c r="H389" i="1"/>
  <c r="E389" i="1"/>
  <c r="D389" i="1"/>
  <c r="CC388" i="1"/>
  <c r="CB388" i="1"/>
  <c r="CA388" i="1"/>
  <c r="BZ388" i="1"/>
  <c r="BY388" i="1"/>
  <c r="BX388" i="1"/>
  <c r="CD388" i="1" s="1"/>
  <c r="BW388" i="1"/>
  <c r="BV388" i="1"/>
  <c r="BU388" i="1"/>
  <c r="BT388" i="1"/>
  <c r="BQ388" i="1"/>
  <c r="BP388" i="1"/>
  <c r="BM388" i="1"/>
  <c r="BL388" i="1"/>
  <c r="BI388" i="1"/>
  <c r="BH388" i="1"/>
  <c r="BE388" i="1"/>
  <c r="BD388" i="1"/>
  <c r="BA388" i="1"/>
  <c r="AZ388" i="1"/>
  <c r="AW388" i="1"/>
  <c r="AV388" i="1"/>
  <c r="AS388" i="1"/>
  <c r="AR388" i="1"/>
  <c r="AO388" i="1"/>
  <c r="AN388" i="1"/>
  <c r="AK388" i="1"/>
  <c r="AJ388" i="1"/>
  <c r="AG388" i="1"/>
  <c r="AF388" i="1"/>
  <c r="AC388" i="1"/>
  <c r="AB388" i="1"/>
  <c r="Y388" i="1"/>
  <c r="X388" i="1"/>
  <c r="U388" i="1"/>
  <c r="T388" i="1"/>
  <c r="Q388" i="1"/>
  <c r="P388" i="1"/>
  <c r="M388" i="1"/>
  <c r="L388" i="1"/>
  <c r="I388" i="1"/>
  <c r="H388" i="1"/>
  <c r="E388" i="1"/>
  <c r="D388" i="1"/>
  <c r="CC387" i="1"/>
  <c r="CB387" i="1"/>
  <c r="CA387" i="1"/>
  <c r="CG387" i="1" s="1"/>
  <c r="BZ387" i="1"/>
  <c r="BY387" i="1"/>
  <c r="CE387" i="1" s="1"/>
  <c r="BX387" i="1"/>
  <c r="BW387" i="1"/>
  <c r="BV387" i="1"/>
  <c r="BU387" i="1"/>
  <c r="BT387" i="1"/>
  <c r="BQ387" i="1"/>
  <c r="BP387" i="1"/>
  <c r="BM387" i="1"/>
  <c r="BL387" i="1"/>
  <c r="BI387" i="1"/>
  <c r="BH387" i="1"/>
  <c r="BE387" i="1"/>
  <c r="BD387" i="1"/>
  <c r="BA387" i="1"/>
  <c r="AZ387" i="1"/>
  <c r="AW387" i="1"/>
  <c r="AV387" i="1"/>
  <c r="AS387" i="1"/>
  <c r="AR387" i="1"/>
  <c r="AO387" i="1"/>
  <c r="AN387" i="1"/>
  <c r="AK387" i="1"/>
  <c r="AJ387" i="1"/>
  <c r="AG387" i="1"/>
  <c r="AF387" i="1"/>
  <c r="AC387" i="1"/>
  <c r="AB387" i="1"/>
  <c r="Y387" i="1"/>
  <c r="X387" i="1"/>
  <c r="U387" i="1"/>
  <c r="T387" i="1"/>
  <c r="Q387" i="1"/>
  <c r="P387" i="1"/>
  <c r="M387" i="1"/>
  <c r="L387" i="1"/>
  <c r="I387" i="1"/>
  <c r="H387" i="1"/>
  <c r="E387" i="1"/>
  <c r="D387" i="1"/>
  <c r="CC386" i="1"/>
  <c r="CB386" i="1"/>
  <c r="CA386" i="1"/>
  <c r="BZ386" i="1"/>
  <c r="BY386" i="1"/>
  <c r="BX386" i="1"/>
  <c r="CD386" i="1" s="1"/>
  <c r="BW386" i="1"/>
  <c r="BV386" i="1"/>
  <c r="BU386" i="1"/>
  <c r="BT386" i="1"/>
  <c r="BQ386" i="1"/>
  <c r="BP386" i="1"/>
  <c r="BM386" i="1"/>
  <c r="BL386" i="1"/>
  <c r="BI386" i="1"/>
  <c r="BH386" i="1"/>
  <c r="BE386" i="1"/>
  <c r="BD386" i="1"/>
  <c r="BA386" i="1"/>
  <c r="AZ386" i="1"/>
  <c r="AW386" i="1"/>
  <c r="AV386" i="1"/>
  <c r="AS386" i="1"/>
  <c r="AR386" i="1"/>
  <c r="AO386" i="1"/>
  <c r="AN386" i="1"/>
  <c r="AK386" i="1"/>
  <c r="AJ386" i="1"/>
  <c r="AG386" i="1"/>
  <c r="AF386" i="1"/>
  <c r="AC386" i="1"/>
  <c r="AB386" i="1"/>
  <c r="Y386" i="1"/>
  <c r="X386" i="1"/>
  <c r="U386" i="1"/>
  <c r="T386" i="1"/>
  <c r="Q386" i="1"/>
  <c r="P386" i="1"/>
  <c r="M386" i="1"/>
  <c r="L386" i="1"/>
  <c r="I386" i="1"/>
  <c r="H386" i="1"/>
  <c r="E386" i="1"/>
  <c r="D386" i="1"/>
  <c r="CC385" i="1"/>
  <c r="CB385" i="1"/>
  <c r="CA385" i="1"/>
  <c r="BZ385" i="1"/>
  <c r="BY385" i="1"/>
  <c r="CE385" i="1" s="1"/>
  <c r="BX385" i="1"/>
  <c r="CD385" i="1" s="1"/>
  <c r="BW385" i="1"/>
  <c r="BV385" i="1"/>
  <c r="BU385" i="1"/>
  <c r="BT385" i="1"/>
  <c r="BQ385" i="1"/>
  <c r="BP385" i="1"/>
  <c r="BM385" i="1"/>
  <c r="BL385" i="1"/>
  <c r="BI385" i="1"/>
  <c r="BH385" i="1"/>
  <c r="BE385" i="1"/>
  <c r="BD385" i="1"/>
  <c r="BA385" i="1"/>
  <c r="AZ385" i="1"/>
  <c r="AW385" i="1"/>
  <c r="AV385" i="1"/>
  <c r="AS385" i="1"/>
  <c r="AR385" i="1"/>
  <c r="AO385" i="1"/>
  <c r="AN385" i="1"/>
  <c r="AK385" i="1"/>
  <c r="AJ385" i="1"/>
  <c r="AG385" i="1"/>
  <c r="AF385" i="1"/>
  <c r="AC385" i="1"/>
  <c r="AB385" i="1"/>
  <c r="Y385" i="1"/>
  <c r="X385" i="1"/>
  <c r="U385" i="1"/>
  <c r="T385" i="1"/>
  <c r="Q385" i="1"/>
  <c r="P385" i="1"/>
  <c r="M385" i="1"/>
  <c r="L385" i="1"/>
  <c r="I385" i="1"/>
  <c r="H385" i="1"/>
  <c r="E385" i="1"/>
  <c r="D385" i="1"/>
  <c r="CF384" i="1"/>
  <c r="CC384" i="1"/>
  <c r="CB384" i="1"/>
  <c r="CA384" i="1"/>
  <c r="CG384" i="1" s="1"/>
  <c r="BZ384" i="1"/>
  <c r="BY384" i="1"/>
  <c r="BX384" i="1"/>
  <c r="CH384" i="1" s="1"/>
  <c r="BW384" i="1"/>
  <c r="CE384" i="1" s="1"/>
  <c r="BV384" i="1"/>
  <c r="BU384" i="1"/>
  <c r="BT384" i="1"/>
  <c r="BQ384" i="1"/>
  <c r="BP384" i="1"/>
  <c r="BM384" i="1"/>
  <c r="BL384" i="1"/>
  <c r="BI384" i="1"/>
  <c r="BH384" i="1"/>
  <c r="BE384" i="1"/>
  <c r="BD384" i="1"/>
  <c r="BA384" i="1"/>
  <c r="AZ384" i="1"/>
  <c r="AW384" i="1"/>
  <c r="AV384" i="1"/>
  <c r="AS384" i="1"/>
  <c r="AR384" i="1"/>
  <c r="AO384" i="1"/>
  <c r="AN384" i="1"/>
  <c r="AK384" i="1"/>
  <c r="AJ384" i="1"/>
  <c r="AG384" i="1"/>
  <c r="AF384" i="1"/>
  <c r="AC384" i="1"/>
  <c r="AB384" i="1"/>
  <c r="Y384" i="1"/>
  <c r="X384" i="1"/>
  <c r="U384" i="1"/>
  <c r="T384" i="1"/>
  <c r="Q384" i="1"/>
  <c r="P384" i="1"/>
  <c r="M384" i="1"/>
  <c r="L384" i="1"/>
  <c r="I384" i="1"/>
  <c r="H384" i="1"/>
  <c r="E384" i="1"/>
  <c r="D384" i="1"/>
  <c r="CG383" i="1"/>
  <c r="CD383" i="1"/>
  <c r="CC383" i="1"/>
  <c r="CB383" i="1"/>
  <c r="CA383" i="1"/>
  <c r="BZ383" i="1"/>
  <c r="BY383" i="1"/>
  <c r="BX383" i="1"/>
  <c r="CF383" i="1" s="1"/>
  <c r="BW383" i="1"/>
  <c r="BV383" i="1"/>
  <c r="BU383" i="1"/>
  <c r="BT383" i="1"/>
  <c r="BQ383" i="1"/>
  <c r="BP383" i="1"/>
  <c r="BM383" i="1"/>
  <c r="BL383" i="1"/>
  <c r="BI383" i="1"/>
  <c r="BH383" i="1"/>
  <c r="BE383" i="1"/>
  <c r="BD383" i="1"/>
  <c r="BA383" i="1"/>
  <c r="AZ383" i="1"/>
  <c r="AW383" i="1"/>
  <c r="AV383" i="1"/>
  <c r="AS383" i="1"/>
  <c r="AR383" i="1"/>
  <c r="AO383" i="1"/>
  <c r="AN383" i="1"/>
  <c r="AK383" i="1"/>
  <c r="AJ383" i="1"/>
  <c r="AG383" i="1"/>
  <c r="AF383" i="1"/>
  <c r="AC383" i="1"/>
  <c r="AB383" i="1"/>
  <c r="Y383" i="1"/>
  <c r="X383" i="1"/>
  <c r="U383" i="1"/>
  <c r="T383" i="1"/>
  <c r="Q383" i="1"/>
  <c r="P383" i="1"/>
  <c r="M383" i="1"/>
  <c r="L383" i="1"/>
  <c r="I383" i="1"/>
  <c r="H383" i="1"/>
  <c r="E383" i="1"/>
  <c r="D383" i="1"/>
  <c r="CG382" i="1"/>
  <c r="CD382" i="1"/>
  <c r="CC382" i="1"/>
  <c r="CB382" i="1"/>
  <c r="CA382" i="1"/>
  <c r="BZ382" i="1"/>
  <c r="CF382" i="1" s="1"/>
  <c r="BY382" i="1"/>
  <c r="BX382" i="1"/>
  <c r="BW382" i="1"/>
  <c r="CH382" i="1" s="1"/>
  <c r="BV382" i="1"/>
  <c r="BU382" i="1"/>
  <c r="BT382" i="1"/>
  <c r="BQ382" i="1"/>
  <c r="BP382" i="1"/>
  <c r="BM382" i="1"/>
  <c r="BL382" i="1"/>
  <c r="BI382" i="1"/>
  <c r="BH382" i="1"/>
  <c r="BE382" i="1"/>
  <c r="BD382" i="1"/>
  <c r="BA382" i="1"/>
  <c r="AZ382" i="1"/>
  <c r="AW382" i="1"/>
  <c r="AV382" i="1"/>
  <c r="AS382" i="1"/>
  <c r="AR382" i="1"/>
  <c r="AO382" i="1"/>
  <c r="AN382" i="1"/>
  <c r="AK382" i="1"/>
  <c r="AJ382" i="1"/>
  <c r="AG382" i="1"/>
  <c r="AF382" i="1"/>
  <c r="AC382" i="1"/>
  <c r="AB382" i="1"/>
  <c r="Y382" i="1"/>
  <c r="X382" i="1"/>
  <c r="U382" i="1"/>
  <c r="T382" i="1"/>
  <c r="Q382" i="1"/>
  <c r="P382" i="1"/>
  <c r="M382" i="1"/>
  <c r="L382" i="1"/>
  <c r="I382" i="1"/>
  <c r="H382" i="1"/>
  <c r="E382" i="1"/>
  <c r="D382" i="1"/>
  <c r="CE381" i="1"/>
  <c r="CC381" i="1"/>
  <c r="CB381" i="1"/>
  <c r="CA381" i="1"/>
  <c r="BZ381" i="1"/>
  <c r="BY381" i="1"/>
  <c r="BX381" i="1"/>
  <c r="BW381" i="1"/>
  <c r="BV381" i="1"/>
  <c r="CF381" i="1" s="1"/>
  <c r="BU381" i="1"/>
  <c r="BT381" i="1"/>
  <c r="BQ381" i="1"/>
  <c r="BP381" i="1"/>
  <c r="BM381" i="1"/>
  <c r="BL381" i="1"/>
  <c r="BI381" i="1"/>
  <c r="BH381" i="1"/>
  <c r="BE381" i="1"/>
  <c r="BD381" i="1"/>
  <c r="BA381" i="1"/>
  <c r="AZ381" i="1"/>
  <c r="AW381" i="1"/>
  <c r="AV381" i="1"/>
  <c r="AS381" i="1"/>
  <c r="AR381" i="1"/>
  <c r="AO381" i="1"/>
  <c r="AN381" i="1"/>
  <c r="AK381" i="1"/>
  <c r="AJ381" i="1"/>
  <c r="AG381" i="1"/>
  <c r="AF381" i="1"/>
  <c r="AC381" i="1"/>
  <c r="AB381" i="1"/>
  <c r="Y381" i="1"/>
  <c r="X381" i="1"/>
  <c r="U381" i="1"/>
  <c r="T381" i="1"/>
  <c r="Q381" i="1"/>
  <c r="P381" i="1"/>
  <c r="M381" i="1"/>
  <c r="L381" i="1"/>
  <c r="I381" i="1"/>
  <c r="H381" i="1"/>
  <c r="E381" i="1"/>
  <c r="D381" i="1"/>
  <c r="CH380" i="1"/>
  <c r="CF380" i="1"/>
  <c r="CD380" i="1"/>
  <c r="CC380" i="1"/>
  <c r="CB380" i="1"/>
  <c r="CA380" i="1"/>
  <c r="BZ380" i="1"/>
  <c r="BY380" i="1"/>
  <c r="CG380" i="1" s="1"/>
  <c r="BX380" i="1"/>
  <c r="BW380" i="1"/>
  <c r="CE380" i="1" s="1"/>
  <c r="BV380" i="1"/>
  <c r="BU380" i="1"/>
  <c r="BT380" i="1"/>
  <c r="BQ380" i="1"/>
  <c r="BP380" i="1"/>
  <c r="BM380" i="1"/>
  <c r="BL380" i="1"/>
  <c r="BI380" i="1"/>
  <c r="BH380" i="1"/>
  <c r="BE380" i="1"/>
  <c r="BD380" i="1"/>
  <c r="BA380" i="1"/>
  <c r="AZ380" i="1"/>
  <c r="AW380" i="1"/>
  <c r="AV380" i="1"/>
  <c r="AS380" i="1"/>
  <c r="AR380" i="1"/>
  <c r="AO380" i="1"/>
  <c r="AN380" i="1"/>
  <c r="AK380" i="1"/>
  <c r="AJ380" i="1"/>
  <c r="AG380" i="1"/>
  <c r="AF380" i="1"/>
  <c r="AC380" i="1"/>
  <c r="AB380" i="1"/>
  <c r="Y380" i="1"/>
  <c r="X380" i="1"/>
  <c r="U380" i="1"/>
  <c r="T380" i="1"/>
  <c r="Q380" i="1"/>
  <c r="P380" i="1"/>
  <c r="M380" i="1"/>
  <c r="L380" i="1"/>
  <c r="I380" i="1"/>
  <c r="H380" i="1"/>
  <c r="E380" i="1"/>
  <c r="D380" i="1"/>
  <c r="CG379" i="1"/>
  <c r="CE379" i="1"/>
  <c r="CC379" i="1"/>
  <c r="CB379" i="1"/>
  <c r="CA379" i="1"/>
  <c r="BZ379" i="1"/>
  <c r="BY379" i="1"/>
  <c r="BX379" i="1"/>
  <c r="CF379" i="1" s="1"/>
  <c r="BW379" i="1"/>
  <c r="CH379" i="1" s="1"/>
  <c r="BV379" i="1"/>
  <c r="BU379" i="1"/>
  <c r="BT379" i="1"/>
  <c r="BQ379" i="1"/>
  <c r="BP379" i="1"/>
  <c r="BM379" i="1"/>
  <c r="BL379" i="1"/>
  <c r="BI379" i="1"/>
  <c r="BH379" i="1"/>
  <c r="BE379" i="1"/>
  <c r="BD379" i="1"/>
  <c r="BA379" i="1"/>
  <c r="AZ379" i="1"/>
  <c r="AW379" i="1"/>
  <c r="AV379" i="1"/>
  <c r="AS379" i="1"/>
  <c r="AR379" i="1"/>
  <c r="AO379" i="1"/>
  <c r="AN379" i="1"/>
  <c r="AK379" i="1"/>
  <c r="AJ379" i="1"/>
  <c r="AG379" i="1"/>
  <c r="AF379" i="1"/>
  <c r="AC379" i="1"/>
  <c r="AB379" i="1"/>
  <c r="Y379" i="1"/>
  <c r="X379" i="1"/>
  <c r="U379" i="1"/>
  <c r="T379" i="1"/>
  <c r="Q379" i="1"/>
  <c r="P379" i="1"/>
  <c r="M379" i="1"/>
  <c r="L379" i="1"/>
  <c r="I379" i="1"/>
  <c r="H379" i="1"/>
  <c r="E379" i="1"/>
  <c r="D379" i="1"/>
  <c r="CH378" i="1"/>
  <c r="CE378" i="1"/>
  <c r="CC378" i="1"/>
  <c r="CB378" i="1"/>
  <c r="CA378" i="1"/>
  <c r="BZ378" i="1"/>
  <c r="BY378" i="1"/>
  <c r="CG378" i="1" s="1"/>
  <c r="BX378" i="1"/>
  <c r="CD378" i="1" s="1"/>
  <c r="BW378" i="1"/>
  <c r="BV378" i="1"/>
  <c r="BU378" i="1"/>
  <c r="BT378" i="1"/>
  <c r="BQ378" i="1"/>
  <c r="BP378" i="1"/>
  <c r="BM378" i="1"/>
  <c r="BL378" i="1"/>
  <c r="BI378" i="1"/>
  <c r="BH378" i="1"/>
  <c r="BE378" i="1"/>
  <c r="BD378" i="1"/>
  <c r="BA378" i="1"/>
  <c r="AZ378" i="1"/>
  <c r="AW378" i="1"/>
  <c r="AV378" i="1"/>
  <c r="AS378" i="1"/>
  <c r="AR378" i="1"/>
  <c r="AO378" i="1"/>
  <c r="AN378" i="1"/>
  <c r="AK378" i="1"/>
  <c r="AJ378" i="1"/>
  <c r="AG378" i="1"/>
  <c r="AF378" i="1"/>
  <c r="AC378" i="1"/>
  <c r="AB378" i="1"/>
  <c r="Y378" i="1"/>
  <c r="X378" i="1"/>
  <c r="U378" i="1"/>
  <c r="T378" i="1"/>
  <c r="Q378" i="1"/>
  <c r="P378" i="1"/>
  <c r="M378" i="1"/>
  <c r="L378" i="1"/>
  <c r="I378" i="1"/>
  <c r="H378" i="1"/>
  <c r="E378" i="1"/>
  <c r="D378" i="1"/>
  <c r="CH377" i="1"/>
  <c r="CC377" i="1"/>
  <c r="CB377" i="1"/>
  <c r="CA377" i="1"/>
  <c r="BZ377" i="1"/>
  <c r="BY377" i="1"/>
  <c r="CE377" i="1" s="1"/>
  <c r="BX377" i="1"/>
  <c r="BW377" i="1"/>
  <c r="BV377" i="1"/>
  <c r="CF377" i="1" s="1"/>
  <c r="BU377" i="1"/>
  <c r="BT377" i="1"/>
  <c r="BQ377" i="1"/>
  <c r="BP377" i="1"/>
  <c r="BM377" i="1"/>
  <c r="BL377" i="1"/>
  <c r="BI377" i="1"/>
  <c r="BH377" i="1"/>
  <c r="BE377" i="1"/>
  <c r="BD377" i="1"/>
  <c r="BA377" i="1"/>
  <c r="AZ377" i="1"/>
  <c r="AW377" i="1"/>
  <c r="AV377" i="1"/>
  <c r="AS377" i="1"/>
  <c r="AR377" i="1"/>
  <c r="AO377" i="1"/>
  <c r="AN377" i="1"/>
  <c r="AK377" i="1"/>
  <c r="AJ377" i="1"/>
  <c r="AG377" i="1"/>
  <c r="AF377" i="1"/>
  <c r="AC377" i="1"/>
  <c r="AB377" i="1"/>
  <c r="Y377" i="1"/>
  <c r="X377" i="1"/>
  <c r="U377" i="1"/>
  <c r="T377" i="1"/>
  <c r="Q377" i="1"/>
  <c r="P377" i="1"/>
  <c r="M377" i="1"/>
  <c r="L377" i="1"/>
  <c r="I377" i="1"/>
  <c r="H377" i="1"/>
  <c r="E377" i="1"/>
  <c r="D377" i="1"/>
  <c r="CF376" i="1"/>
  <c r="CC376" i="1"/>
  <c r="CB376" i="1"/>
  <c r="CA376" i="1"/>
  <c r="BZ376" i="1"/>
  <c r="BY376" i="1"/>
  <c r="BX376" i="1"/>
  <c r="BW376" i="1"/>
  <c r="BV376" i="1"/>
  <c r="CD376" i="1" s="1"/>
  <c r="BU376" i="1"/>
  <c r="BT376" i="1"/>
  <c r="BQ376" i="1"/>
  <c r="BP376" i="1"/>
  <c r="BM376" i="1"/>
  <c r="BL376" i="1"/>
  <c r="BI376" i="1"/>
  <c r="BH376" i="1"/>
  <c r="BE376" i="1"/>
  <c r="BD376" i="1"/>
  <c r="BA376" i="1"/>
  <c r="AZ376" i="1"/>
  <c r="AW376" i="1"/>
  <c r="AV376" i="1"/>
  <c r="AS376" i="1"/>
  <c r="AR376" i="1"/>
  <c r="AO376" i="1"/>
  <c r="AN376" i="1"/>
  <c r="AK376" i="1"/>
  <c r="AJ376" i="1"/>
  <c r="AG376" i="1"/>
  <c r="AF376" i="1"/>
  <c r="AC376" i="1"/>
  <c r="AB376" i="1"/>
  <c r="Y376" i="1"/>
  <c r="X376" i="1"/>
  <c r="U376" i="1"/>
  <c r="T376" i="1"/>
  <c r="Q376" i="1"/>
  <c r="P376" i="1"/>
  <c r="M376" i="1"/>
  <c r="L376" i="1"/>
  <c r="I376" i="1"/>
  <c r="H376" i="1"/>
  <c r="E376" i="1"/>
  <c r="D376" i="1"/>
  <c r="CC375" i="1"/>
  <c r="CB375" i="1"/>
  <c r="CA375" i="1"/>
  <c r="BZ375" i="1"/>
  <c r="BY375" i="1"/>
  <c r="CG375" i="1" s="1"/>
  <c r="BX375" i="1"/>
  <c r="BW375" i="1"/>
  <c r="BV375" i="1"/>
  <c r="BU375" i="1"/>
  <c r="BT375" i="1"/>
  <c r="BQ375" i="1"/>
  <c r="BP375" i="1"/>
  <c r="BM375" i="1"/>
  <c r="BL375" i="1"/>
  <c r="BI375" i="1"/>
  <c r="BH375" i="1"/>
  <c r="BE375" i="1"/>
  <c r="BD375" i="1"/>
  <c r="BA375" i="1"/>
  <c r="AZ375" i="1"/>
  <c r="AW375" i="1"/>
  <c r="AV375" i="1"/>
  <c r="AS375" i="1"/>
  <c r="AR375" i="1"/>
  <c r="AO375" i="1"/>
  <c r="AN375" i="1"/>
  <c r="AK375" i="1"/>
  <c r="AJ375" i="1"/>
  <c r="AG375" i="1"/>
  <c r="AF375" i="1"/>
  <c r="AC375" i="1"/>
  <c r="AB375" i="1"/>
  <c r="Y375" i="1"/>
  <c r="X375" i="1"/>
  <c r="U375" i="1"/>
  <c r="T375" i="1"/>
  <c r="Q375" i="1"/>
  <c r="P375" i="1"/>
  <c r="M375" i="1"/>
  <c r="L375" i="1"/>
  <c r="I375" i="1"/>
  <c r="H375" i="1"/>
  <c r="E375" i="1"/>
  <c r="D375" i="1"/>
  <c r="CC374" i="1"/>
  <c r="CB374" i="1"/>
  <c r="CA374" i="1"/>
  <c r="BZ374" i="1"/>
  <c r="BY374" i="1"/>
  <c r="CG374" i="1" s="1"/>
  <c r="BX374" i="1"/>
  <c r="BW374" i="1"/>
  <c r="BV374" i="1"/>
  <c r="CH374" i="1" s="1"/>
  <c r="BU374" i="1"/>
  <c r="BT374" i="1"/>
  <c r="BQ374" i="1"/>
  <c r="BP374" i="1"/>
  <c r="BM374" i="1"/>
  <c r="BL374" i="1"/>
  <c r="BI374" i="1"/>
  <c r="BH374" i="1"/>
  <c r="BE374" i="1"/>
  <c r="BD374" i="1"/>
  <c r="BA374" i="1"/>
  <c r="AZ374" i="1"/>
  <c r="AW374" i="1"/>
  <c r="AV374" i="1"/>
  <c r="AS374" i="1"/>
  <c r="AR374" i="1"/>
  <c r="AO374" i="1"/>
  <c r="AN374" i="1"/>
  <c r="AK374" i="1"/>
  <c r="AJ374" i="1"/>
  <c r="AG374" i="1"/>
  <c r="AF374" i="1"/>
  <c r="AC374" i="1"/>
  <c r="AB374" i="1"/>
  <c r="Y374" i="1"/>
  <c r="X374" i="1"/>
  <c r="U374" i="1"/>
  <c r="T374" i="1"/>
  <c r="Q374" i="1"/>
  <c r="P374" i="1"/>
  <c r="M374" i="1"/>
  <c r="L374" i="1"/>
  <c r="I374" i="1"/>
  <c r="H374" i="1"/>
  <c r="E374" i="1"/>
  <c r="D374" i="1"/>
  <c r="CC373" i="1"/>
  <c r="CB373" i="1"/>
  <c r="CA373" i="1"/>
  <c r="BZ373" i="1"/>
  <c r="BY373" i="1"/>
  <c r="BX373" i="1"/>
  <c r="BW373" i="1"/>
  <c r="BV373" i="1"/>
  <c r="BU373" i="1"/>
  <c r="BT373" i="1"/>
  <c r="BQ373" i="1"/>
  <c r="BP373" i="1"/>
  <c r="BM373" i="1"/>
  <c r="BL373" i="1"/>
  <c r="BI373" i="1"/>
  <c r="BH373" i="1"/>
  <c r="BE373" i="1"/>
  <c r="BD373" i="1"/>
  <c r="BA373" i="1"/>
  <c r="AZ373" i="1"/>
  <c r="AW373" i="1"/>
  <c r="AV373" i="1"/>
  <c r="AS373" i="1"/>
  <c r="AR373" i="1"/>
  <c r="AO373" i="1"/>
  <c r="AN373" i="1"/>
  <c r="AK373" i="1"/>
  <c r="AJ373" i="1"/>
  <c r="AG373" i="1"/>
  <c r="AF373" i="1"/>
  <c r="AC373" i="1"/>
  <c r="AB373" i="1"/>
  <c r="Y373" i="1"/>
  <c r="X373" i="1"/>
  <c r="U373" i="1"/>
  <c r="T373" i="1"/>
  <c r="Q373" i="1"/>
  <c r="P373" i="1"/>
  <c r="M373" i="1"/>
  <c r="L373" i="1"/>
  <c r="I373" i="1"/>
  <c r="H373" i="1"/>
  <c r="E373" i="1"/>
  <c r="D373" i="1"/>
  <c r="CC372" i="1"/>
  <c r="CB372" i="1"/>
  <c r="CA372" i="1"/>
  <c r="BZ372" i="1"/>
  <c r="BY372" i="1"/>
  <c r="CG372" i="1" s="1"/>
  <c r="BX372" i="1"/>
  <c r="CF372" i="1" s="1"/>
  <c r="BW372" i="1"/>
  <c r="BV372" i="1"/>
  <c r="BU372" i="1"/>
  <c r="BT372" i="1"/>
  <c r="BQ372" i="1"/>
  <c r="BP372" i="1"/>
  <c r="BM372" i="1"/>
  <c r="BL372" i="1"/>
  <c r="BI372" i="1"/>
  <c r="BH372" i="1"/>
  <c r="BE372" i="1"/>
  <c r="BD372" i="1"/>
  <c r="BA372" i="1"/>
  <c r="AZ372" i="1"/>
  <c r="AW372" i="1"/>
  <c r="AV372" i="1"/>
  <c r="AS372" i="1"/>
  <c r="AR372" i="1"/>
  <c r="AO372" i="1"/>
  <c r="AN372" i="1"/>
  <c r="AK372" i="1"/>
  <c r="AJ372" i="1"/>
  <c r="AG372" i="1"/>
  <c r="AF372" i="1"/>
  <c r="AC372" i="1"/>
  <c r="AB372" i="1"/>
  <c r="Y372" i="1"/>
  <c r="X372" i="1"/>
  <c r="U372" i="1"/>
  <c r="T372" i="1"/>
  <c r="Q372" i="1"/>
  <c r="P372" i="1"/>
  <c r="M372" i="1"/>
  <c r="L372" i="1"/>
  <c r="I372" i="1"/>
  <c r="H372" i="1"/>
  <c r="E372" i="1"/>
  <c r="D372" i="1"/>
  <c r="CC371" i="1"/>
  <c r="CB371" i="1"/>
  <c r="CA371" i="1"/>
  <c r="BZ371" i="1"/>
  <c r="BY371" i="1"/>
  <c r="CG371" i="1" s="1"/>
  <c r="BX371" i="1"/>
  <c r="BW371" i="1"/>
  <c r="BV371" i="1"/>
  <c r="BU371" i="1"/>
  <c r="BT371" i="1"/>
  <c r="BQ371" i="1"/>
  <c r="BP371" i="1"/>
  <c r="BM371" i="1"/>
  <c r="BL371" i="1"/>
  <c r="BI371" i="1"/>
  <c r="BH371" i="1"/>
  <c r="BE371" i="1"/>
  <c r="BD371" i="1"/>
  <c r="BA371" i="1"/>
  <c r="AZ371" i="1"/>
  <c r="AW371" i="1"/>
  <c r="AV371" i="1"/>
  <c r="AS371" i="1"/>
  <c r="AR371" i="1"/>
  <c r="AO371" i="1"/>
  <c r="AN371" i="1"/>
  <c r="AK371" i="1"/>
  <c r="AJ371" i="1"/>
  <c r="AG371" i="1"/>
  <c r="AF371" i="1"/>
  <c r="AC371" i="1"/>
  <c r="AB371" i="1"/>
  <c r="Y371" i="1"/>
  <c r="X371" i="1"/>
  <c r="U371" i="1"/>
  <c r="T371" i="1"/>
  <c r="Q371" i="1"/>
  <c r="P371" i="1"/>
  <c r="M371" i="1"/>
  <c r="L371" i="1"/>
  <c r="I371" i="1"/>
  <c r="H371" i="1"/>
  <c r="E371" i="1"/>
  <c r="D371" i="1"/>
  <c r="CC370" i="1"/>
  <c r="CB370" i="1"/>
  <c r="CA370" i="1"/>
  <c r="BZ370" i="1"/>
  <c r="BY370" i="1"/>
  <c r="BX370" i="1"/>
  <c r="CF370" i="1" s="1"/>
  <c r="BW370" i="1"/>
  <c r="BV370" i="1"/>
  <c r="BU370" i="1"/>
  <c r="BT370" i="1"/>
  <c r="BQ370" i="1"/>
  <c r="BP370" i="1"/>
  <c r="BM370" i="1"/>
  <c r="BL370" i="1"/>
  <c r="BI370" i="1"/>
  <c r="BH370" i="1"/>
  <c r="BE370" i="1"/>
  <c r="BD370" i="1"/>
  <c r="BA370" i="1"/>
  <c r="AZ370" i="1"/>
  <c r="AW370" i="1"/>
  <c r="AV370" i="1"/>
  <c r="AS370" i="1"/>
  <c r="AR370" i="1"/>
  <c r="AO370" i="1"/>
  <c r="AN370" i="1"/>
  <c r="AK370" i="1"/>
  <c r="AJ370" i="1"/>
  <c r="AG370" i="1"/>
  <c r="AF370" i="1"/>
  <c r="AC370" i="1"/>
  <c r="AB370" i="1"/>
  <c r="Y370" i="1"/>
  <c r="X370" i="1"/>
  <c r="U370" i="1"/>
  <c r="T370" i="1"/>
  <c r="Q370" i="1"/>
  <c r="P370" i="1"/>
  <c r="M370" i="1"/>
  <c r="L370" i="1"/>
  <c r="I370" i="1"/>
  <c r="H370" i="1"/>
  <c r="E370" i="1"/>
  <c r="D370" i="1"/>
  <c r="CC369" i="1"/>
  <c r="CB369" i="1"/>
  <c r="CA369" i="1"/>
  <c r="BZ369" i="1"/>
  <c r="BY369" i="1"/>
  <c r="BX369" i="1"/>
  <c r="BW369" i="1"/>
  <c r="BV369" i="1"/>
  <c r="BU369" i="1"/>
  <c r="BT369" i="1"/>
  <c r="BQ369" i="1"/>
  <c r="BP369" i="1"/>
  <c r="BM369" i="1"/>
  <c r="BL369" i="1"/>
  <c r="BI369" i="1"/>
  <c r="BH369" i="1"/>
  <c r="BE369" i="1"/>
  <c r="BD369" i="1"/>
  <c r="BA369" i="1"/>
  <c r="AZ369" i="1"/>
  <c r="AW369" i="1"/>
  <c r="AV369" i="1"/>
  <c r="AS369" i="1"/>
  <c r="AR369" i="1"/>
  <c r="AO369" i="1"/>
  <c r="AN369" i="1"/>
  <c r="AK369" i="1"/>
  <c r="AJ369" i="1"/>
  <c r="AG369" i="1"/>
  <c r="AF369" i="1"/>
  <c r="AC369" i="1"/>
  <c r="AB369" i="1"/>
  <c r="Y369" i="1"/>
  <c r="X369" i="1"/>
  <c r="U369" i="1"/>
  <c r="T369" i="1"/>
  <c r="Q369" i="1"/>
  <c r="P369" i="1"/>
  <c r="M369" i="1"/>
  <c r="L369" i="1"/>
  <c r="I369" i="1"/>
  <c r="H369" i="1"/>
  <c r="E369" i="1"/>
  <c r="D369" i="1"/>
  <c r="CC368" i="1"/>
  <c r="CB368" i="1"/>
  <c r="CA368" i="1"/>
  <c r="BZ368" i="1"/>
  <c r="BY368" i="1"/>
  <c r="BX368" i="1"/>
  <c r="BW368" i="1"/>
  <c r="BV368" i="1"/>
  <c r="BU368" i="1"/>
  <c r="BT368" i="1"/>
  <c r="BQ368" i="1"/>
  <c r="BP368" i="1"/>
  <c r="BM368" i="1"/>
  <c r="BL368" i="1"/>
  <c r="BI368" i="1"/>
  <c r="BH368" i="1"/>
  <c r="BE368" i="1"/>
  <c r="BD368" i="1"/>
  <c r="BA368" i="1"/>
  <c r="AZ368" i="1"/>
  <c r="AW368" i="1"/>
  <c r="AV368" i="1"/>
  <c r="AS368" i="1"/>
  <c r="AR368" i="1"/>
  <c r="AO368" i="1"/>
  <c r="AN368" i="1"/>
  <c r="AK368" i="1"/>
  <c r="AJ368" i="1"/>
  <c r="AG368" i="1"/>
  <c r="AF368" i="1"/>
  <c r="AC368" i="1"/>
  <c r="AB368" i="1"/>
  <c r="Y368" i="1"/>
  <c r="X368" i="1"/>
  <c r="U368" i="1"/>
  <c r="T368" i="1"/>
  <c r="Q368" i="1"/>
  <c r="P368" i="1"/>
  <c r="M368" i="1"/>
  <c r="L368" i="1"/>
  <c r="I368" i="1"/>
  <c r="H368" i="1"/>
  <c r="E368" i="1"/>
  <c r="D368" i="1"/>
  <c r="CC367" i="1"/>
  <c r="CB367" i="1"/>
  <c r="CA367" i="1"/>
  <c r="BZ367" i="1"/>
  <c r="BY367" i="1"/>
  <c r="BX367" i="1"/>
  <c r="BW367" i="1"/>
  <c r="BV367" i="1"/>
  <c r="BU367" i="1"/>
  <c r="BT367" i="1"/>
  <c r="BQ367" i="1"/>
  <c r="BP367" i="1"/>
  <c r="BM367" i="1"/>
  <c r="BL367" i="1"/>
  <c r="BI367" i="1"/>
  <c r="BH367" i="1"/>
  <c r="BE367" i="1"/>
  <c r="BD367" i="1"/>
  <c r="BA367" i="1"/>
  <c r="AZ367" i="1"/>
  <c r="AW367" i="1"/>
  <c r="AV367" i="1"/>
  <c r="AS367" i="1"/>
  <c r="AR367" i="1"/>
  <c r="AO367" i="1"/>
  <c r="AN367" i="1"/>
  <c r="AK367" i="1"/>
  <c r="AJ367" i="1"/>
  <c r="AG367" i="1"/>
  <c r="AF367" i="1"/>
  <c r="AC367" i="1"/>
  <c r="AB367" i="1"/>
  <c r="Y367" i="1"/>
  <c r="X367" i="1"/>
  <c r="U367" i="1"/>
  <c r="T367" i="1"/>
  <c r="Q367" i="1"/>
  <c r="P367" i="1"/>
  <c r="M367" i="1"/>
  <c r="L367" i="1"/>
  <c r="I367" i="1"/>
  <c r="H367" i="1"/>
  <c r="E367" i="1"/>
  <c r="D367" i="1"/>
  <c r="CC366" i="1"/>
  <c r="CB366" i="1"/>
  <c r="CA366" i="1"/>
  <c r="BZ366" i="1"/>
  <c r="BY366" i="1"/>
  <c r="BX366" i="1"/>
  <c r="BW366" i="1"/>
  <c r="BV366" i="1"/>
  <c r="BU366" i="1"/>
  <c r="BT366" i="1"/>
  <c r="BQ366" i="1"/>
  <c r="BP366" i="1"/>
  <c r="BM366" i="1"/>
  <c r="BL366" i="1"/>
  <c r="BI366" i="1"/>
  <c r="BH366" i="1"/>
  <c r="BE366" i="1"/>
  <c r="BD366" i="1"/>
  <c r="BA366" i="1"/>
  <c r="AZ366" i="1"/>
  <c r="AW366" i="1"/>
  <c r="AV366" i="1"/>
  <c r="AS366" i="1"/>
  <c r="AR366" i="1"/>
  <c r="AO366" i="1"/>
  <c r="AN366" i="1"/>
  <c r="AK366" i="1"/>
  <c r="AJ366" i="1"/>
  <c r="AG366" i="1"/>
  <c r="AF366" i="1"/>
  <c r="AC366" i="1"/>
  <c r="AB366" i="1"/>
  <c r="Y366" i="1"/>
  <c r="X366" i="1"/>
  <c r="U366" i="1"/>
  <c r="T366" i="1"/>
  <c r="Q366" i="1"/>
  <c r="P366" i="1"/>
  <c r="M366" i="1"/>
  <c r="L366" i="1"/>
  <c r="I366" i="1"/>
  <c r="H366" i="1"/>
  <c r="E366" i="1"/>
  <c r="D366" i="1"/>
  <c r="CC365" i="1"/>
  <c r="CB365" i="1"/>
  <c r="CA365" i="1"/>
  <c r="BZ365" i="1"/>
  <c r="BY365" i="1"/>
  <c r="CE365" i="1" s="1"/>
  <c r="BX365" i="1"/>
  <c r="BW365" i="1"/>
  <c r="BV365" i="1"/>
  <c r="BU365" i="1"/>
  <c r="BT365" i="1"/>
  <c r="BQ365" i="1"/>
  <c r="BP365" i="1"/>
  <c r="BM365" i="1"/>
  <c r="BL365" i="1"/>
  <c r="BI365" i="1"/>
  <c r="BH365" i="1"/>
  <c r="BE365" i="1"/>
  <c r="BD365" i="1"/>
  <c r="BA365" i="1"/>
  <c r="AZ365" i="1"/>
  <c r="AW365" i="1"/>
  <c r="AV365" i="1"/>
  <c r="AS365" i="1"/>
  <c r="AR365" i="1"/>
  <c r="AO365" i="1"/>
  <c r="AN365" i="1"/>
  <c r="AK365" i="1"/>
  <c r="AJ365" i="1"/>
  <c r="AG365" i="1"/>
  <c r="AF365" i="1"/>
  <c r="AC365" i="1"/>
  <c r="AB365" i="1"/>
  <c r="Y365" i="1"/>
  <c r="X365" i="1"/>
  <c r="U365" i="1"/>
  <c r="T365" i="1"/>
  <c r="Q365" i="1"/>
  <c r="P365" i="1"/>
  <c r="M365" i="1"/>
  <c r="L365" i="1"/>
  <c r="I365" i="1"/>
  <c r="H365" i="1"/>
  <c r="E365" i="1"/>
  <c r="D365" i="1"/>
  <c r="CC364" i="1"/>
  <c r="CB364" i="1"/>
  <c r="CA364" i="1"/>
  <c r="BZ364" i="1"/>
  <c r="BY364" i="1"/>
  <c r="BX364" i="1"/>
  <c r="BW364" i="1"/>
  <c r="BV364" i="1"/>
  <c r="BU364" i="1"/>
  <c r="BT364" i="1"/>
  <c r="BQ364" i="1"/>
  <c r="BP364" i="1"/>
  <c r="BM364" i="1"/>
  <c r="BL364" i="1"/>
  <c r="BI364" i="1"/>
  <c r="BH364" i="1"/>
  <c r="BE364" i="1"/>
  <c r="BD364" i="1"/>
  <c r="BA364" i="1"/>
  <c r="AZ364" i="1"/>
  <c r="AW364" i="1"/>
  <c r="AV364" i="1"/>
  <c r="AS364" i="1"/>
  <c r="AR364" i="1"/>
  <c r="AO364" i="1"/>
  <c r="AN364" i="1"/>
  <c r="AK364" i="1"/>
  <c r="AJ364" i="1"/>
  <c r="AG364" i="1"/>
  <c r="AF364" i="1"/>
  <c r="AC364" i="1"/>
  <c r="AB364" i="1"/>
  <c r="Y364" i="1"/>
  <c r="X364" i="1"/>
  <c r="U364" i="1"/>
  <c r="T364" i="1"/>
  <c r="Q364" i="1"/>
  <c r="P364" i="1"/>
  <c r="M364" i="1"/>
  <c r="L364" i="1"/>
  <c r="I364" i="1"/>
  <c r="H364" i="1"/>
  <c r="E364" i="1"/>
  <c r="D364" i="1"/>
  <c r="CC363" i="1"/>
  <c r="CB363" i="1"/>
  <c r="CA363" i="1"/>
  <c r="BZ363" i="1"/>
  <c r="BY363" i="1"/>
  <c r="BX363" i="1"/>
  <c r="BW363" i="1"/>
  <c r="BV363" i="1"/>
  <c r="BU363" i="1"/>
  <c r="BT363" i="1"/>
  <c r="BQ363" i="1"/>
  <c r="BP363" i="1"/>
  <c r="BM363" i="1"/>
  <c r="BL363" i="1"/>
  <c r="BI363" i="1"/>
  <c r="BH363" i="1"/>
  <c r="BE363" i="1"/>
  <c r="BD363" i="1"/>
  <c r="BA363" i="1"/>
  <c r="AZ363" i="1"/>
  <c r="AW363" i="1"/>
  <c r="AV363" i="1"/>
  <c r="AS363" i="1"/>
  <c r="AR363" i="1"/>
  <c r="AO363" i="1"/>
  <c r="AN363" i="1"/>
  <c r="AK363" i="1"/>
  <c r="AJ363" i="1"/>
  <c r="AG363" i="1"/>
  <c r="AF363" i="1"/>
  <c r="AC363" i="1"/>
  <c r="AB363" i="1"/>
  <c r="Y363" i="1"/>
  <c r="X363" i="1"/>
  <c r="U363" i="1"/>
  <c r="T363" i="1"/>
  <c r="Q363" i="1"/>
  <c r="P363" i="1"/>
  <c r="M363" i="1"/>
  <c r="L363" i="1"/>
  <c r="I363" i="1"/>
  <c r="H363" i="1"/>
  <c r="E363" i="1"/>
  <c r="D363" i="1"/>
  <c r="CC362" i="1"/>
  <c r="CB362" i="1"/>
  <c r="CA362" i="1"/>
  <c r="BZ362" i="1"/>
  <c r="BY362" i="1"/>
  <c r="BX362" i="1"/>
  <c r="BW362" i="1"/>
  <c r="BV362" i="1"/>
  <c r="BU362" i="1"/>
  <c r="BT362" i="1"/>
  <c r="BQ362" i="1"/>
  <c r="BP362" i="1"/>
  <c r="BM362" i="1"/>
  <c r="BL362" i="1"/>
  <c r="BI362" i="1"/>
  <c r="BH362" i="1"/>
  <c r="BE362" i="1"/>
  <c r="BD362" i="1"/>
  <c r="BA362" i="1"/>
  <c r="AZ362" i="1"/>
  <c r="AW362" i="1"/>
  <c r="AV362" i="1"/>
  <c r="AS362" i="1"/>
  <c r="AR362" i="1"/>
  <c r="AO362" i="1"/>
  <c r="AN362" i="1"/>
  <c r="AK362" i="1"/>
  <c r="AJ362" i="1"/>
  <c r="AG362" i="1"/>
  <c r="AF362" i="1"/>
  <c r="AC362" i="1"/>
  <c r="AB362" i="1"/>
  <c r="Y362" i="1"/>
  <c r="X362" i="1"/>
  <c r="U362" i="1"/>
  <c r="T362" i="1"/>
  <c r="Q362" i="1"/>
  <c r="P362" i="1"/>
  <c r="M362" i="1"/>
  <c r="L362" i="1"/>
  <c r="I362" i="1"/>
  <c r="H362" i="1"/>
  <c r="E362" i="1"/>
  <c r="D362" i="1"/>
  <c r="CC361" i="1"/>
  <c r="CB361" i="1"/>
  <c r="CA361" i="1"/>
  <c r="BZ361" i="1"/>
  <c r="BY361" i="1"/>
  <c r="CG361" i="1" s="1"/>
  <c r="BX361" i="1"/>
  <c r="CD361" i="1" s="1"/>
  <c r="BW361" i="1"/>
  <c r="BV361" i="1"/>
  <c r="BU361" i="1"/>
  <c r="BT361" i="1"/>
  <c r="BQ361" i="1"/>
  <c r="BP361" i="1"/>
  <c r="BM361" i="1"/>
  <c r="BL361" i="1"/>
  <c r="BI361" i="1"/>
  <c r="BH361" i="1"/>
  <c r="BE361" i="1"/>
  <c r="BD361" i="1"/>
  <c r="BA361" i="1"/>
  <c r="AZ361" i="1"/>
  <c r="AW361" i="1"/>
  <c r="AV361" i="1"/>
  <c r="AS361" i="1"/>
  <c r="AR361" i="1"/>
  <c r="AO361" i="1"/>
  <c r="AN361" i="1"/>
  <c r="AK361" i="1"/>
  <c r="AJ361" i="1"/>
  <c r="AG361" i="1"/>
  <c r="AF361" i="1"/>
  <c r="AC361" i="1"/>
  <c r="AB361" i="1"/>
  <c r="Y361" i="1"/>
  <c r="X361" i="1"/>
  <c r="U361" i="1"/>
  <c r="T361" i="1"/>
  <c r="Q361" i="1"/>
  <c r="P361" i="1"/>
  <c r="M361" i="1"/>
  <c r="L361" i="1"/>
  <c r="I361" i="1"/>
  <c r="H361" i="1"/>
  <c r="E361" i="1"/>
  <c r="D361" i="1"/>
  <c r="CC360" i="1"/>
  <c r="CB360" i="1"/>
  <c r="CA360" i="1"/>
  <c r="BZ360" i="1"/>
  <c r="BY360" i="1"/>
  <c r="CE360" i="1" s="1"/>
  <c r="BX360" i="1"/>
  <c r="BW360" i="1"/>
  <c r="CH360" i="1" s="1"/>
  <c r="BV360" i="1"/>
  <c r="BU360" i="1"/>
  <c r="BT360" i="1"/>
  <c r="BQ360" i="1"/>
  <c r="BP360" i="1"/>
  <c r="BM360" i="1"/>
  <c r="BL360" i="1"/>
  <c r="BI360" i="1"/>
  <c r="BH360" i="1"/>
  <c r="BE360" i="1"/>
  <c r="BD360" i="1"/>
  <c r="BA360" i="1"/>
  <c r="AZ360" i="1"/>
  <c r="AW360" i="1"/>
  <c r="AV360" i="1"/>
  <c r="AS360" i="1"/>
  <c r="AR360" i="1"/>
  <c r="AO360" i="1"/>
  <c r="AN360" i="1"/>
  <c r="AK360" i="1"/>
  <c r="AJ360" i="1"/>
  <c r="AG360" i="1"/>
  <c r="AF360" i="1"/>
  <c r="AC360" i="1"/>
  <c r="AB360" i="1"/>
  <c r="Y360" i="1"/>
  <c r="X360" i="1"/>
  <c r="U360" i="1"/>
  <c r="T360" i="1"/>
  <c r="Q360" i="1"/>
  <c r="P360" i="1"/>
  <c r="M360" i="1"/>
  <c r="L360" i="1"/>
  <c r="I360" i="1"/>
  <c r="H360" i="1"/>
  <c r="E360" i="1"/>
  <c r="D360" i="1"/>
  <c r="CC359" i="1"/>
  <c r="CB359" i="1"/>
  <c r="CA359" i="1"/>
  <c r="BZ359" i="1"/>
  <c r="BY359" i="1"/>
  <c r="BX359" i="1"/>
  <c r="CF359" i="1" s="1"/>
  <c r="BW359" i="1"/>
  <c r="BV359" i="1"/>
  <c r="BU359" i="1"/>
  <c r="BT359" i="1"/>
  <c r="BQ359" i="1"/>
  <c r="BP359" i="1"/>
  <c r="BM359" i="1"/>
  <c r="BL359" i="1"/>
  <c r="BI359" i="1"/>
  <c r="BH359" i="1"/>
  <c r="BE359" i="1"/>
  <c r="BD359" i="1"/>
  <c r="BA359" i="1"/>
  <c r="AZ359" i="1"/>
  <c r="AW359" i="1"/>
  <c r="AV359" i="1"/>
  <c r="AS359" i="1"/>
  <c r="AR359" i="1"/>
  <c r="AO359" i="1"/>
  <c r="AN359" i="1"/>
  <c r="AK359" i="1"/>
  <c r="AJ359" i="1"/>
  <c r="AG359" i="1"/>
  <c r="AF359" i="1"/>
  <c r="AC359" i="1"/>
  <c r="AB359" i="1"/>
  <c r="Y359" i="1"/>
  <c r="X359" i="1"/>
  <c r="U359" i="1"/>
  <c r="T359" i="1"/>
  <c r="Q359" i="1"/>
  <c r="P359" i="1"/>
  <c r="M359" i="1"/>
  <c r="L359" i="1"/>
  <c r="I359" i="1"/>
  <c r="H359" i="1"/>
  <c r="E359" i="1"/>
  <c r="D359" i="1"/>
  <c r="CC358" i="1"/>
  <c r="CB358" i="1"/>
  <c r="CA358" i="1"/>
  <c r="BZ358" i="1"/>
  <c r="BY358" i="1"/>
  <c r="CG358" i="1" s="1"/>
  <c r="BX358" i="1"/>
  <c r="CD358" i="1" s="1"/>
  <c r="BW358" i="1"/>
  <c r="BV358" i="1"/>
  <c r="BU358" i="1"/>
  <c r="BT358" i="1"/>
  <c r="BQ358" i="1"/>
  <c r="BP358" i="1"/>
  <c r="BM358" i="1"/>
  <c r="BL358" i="1"/>
  <c r="BI358" i="1"/>
  <c r="BH358" i="1"/>
  <c r="BE358" i="1"/>
  <c r="BD358" i="1"/>
  <c r="BA358" i="1"/>
  <c r="AZ358" i="1"/>
  <c r="AW358" i="1"/>
  <c r="AV358" i="1"/>
  <c r="AS358" i="1"/>
  <c r="AR358" i="1"/>
  <c r="AO358" i="1"/>
  <c r="AN358" i="1"/>
  <c r="AK358" i="1"/>
  <c r="AJ358" i="1"/>
  <c r="AG358" i="1"/>
  <c r="AF358" i="1"/>
  <c r="AC358" i="1"/>
  <c r="AB358" i="1"/>
  <c r="Y358" i="1"/>
  <c r="X358" i="1"/>
  <c r="U358" i="1"/>
  <c r="T358" i="1"/>
  <c r="Q358" i="1"/>
  <c r="P358" i="1"/>
  <c r="M358" i="1"/>
  <c r="L358" i="1"/>
  <c r="I358" i="1"/>
  <c r="H358" i="1"/>
  <c r="E358" i="1"/>
  <c r="D358" i="1"/>
  <c r="CC357" i="1"/>
  <c r="CB357" i="1"/>
  <c r="CA357" i="1"/>
  <c r="BZ357" i="1"/>
  <c r="BY357" i="1"/>
  <c r="CE357" i="1" s="1"/>
  <c r="BX357" i="1"/>
  <c r="CF357" i="1" s="1"/>
  <c r="BW357" i="1"/>
  <c r="BV357" i="1"/>
  <c r="BU357" i="1"/>
  <c r="BT357" i="1"/>
  <c r="BQ357" i="1"/>
  <c r="BP357" i="1"/>
  <c r="BM357" i="1"/>
  <c r="BL357" i="1"/>
  <c r="BI357" i="1"/>
  <c r="BH357" i="1"/>
  <c r="BE357" i="1"/>
  <c r="BD357" i="1"/>
  <c r="BA357" i="1"/>
  <c r="AZ357" i="1"/>
  <c r="AW357" i="1"/>
  <c r="AV357" i="1"/>
  <c r="AS357" i="1"/>
  <c r="AR357" i="1"/>
  <c r="AO357" i="1"/>
  <c r="AN357" i="1"/>
  <c r="AK357" i="1"/>
  <c r="AJ357" i="1"/>
  <c r="AG357" i="1"/>
  <c r="AF357" i="1"/>
  <c r="AC357" i="1"/>
  <c r="AB357" i="1"/>
  <c r="Y357" i="1"/>
  <c r="X357" i="1"/>
  <c r="U357" i="1"/>
  <c r="T357" i="1"/>
  <c r="Q357" i="1"/>
  <c r="P357" i="1"/>
  <c r="M357" i="1"/>
  <c r="L357" i="1"/>
  <c r="I357" i="1"/>
  <c r="H357" i="1"/>
  <c r="E357" i="1"/>
  <c r="D357" i="1"/>
  <c r="CC356" i="1"/>
  <c r="CB356" i="1"/>
  <c r="CA356" i="1"/>
  <c r="BZ356" i="1"/>
  <c r="BY356" i="1"/>
  <c r="CG356" i="1" s="1"/>
  <c r="BX356" i="1"/>
  <c r="CF356" i="1" s="1"/>
  <c r="BW356" i="1"/>
  <c r="CH356" i="1" s="1"/>
  <c r="BV356" i="1"/>
  <c r="BU356" i="1"/>
  <c r="BT356" i="1"/>
  <c r="BQ356" i="1"/>
  <c r="BP356" i="1"/>
  <c r="BM356" i="1"/>
  <c r="BL356" i="1"/>
  <c r="BI356" i="1"/>
  <c r="BH356" i="1"/>
  <c r="BE356" i="1"/>
  <c r="BD356" i="1"/>
  <c r="BA356" i="1"/>
  <c r="AZ356" i="1"/>
  <c r="AW356" i="1"/>
  <c r="AV356" i="1"/>
  <c r="AS356" i="1"/>
  <c r="AR356" i="1"/>
  <c r="AO356" i="1"/>
  <c r="AN356" i="1"/>
  <c r="AK356" i="1"/>
  <c r="AJ356" i="1"/>
  <c r="AG356" i="1"/>
  <c r="AF356" i="1"/>
  <c r="AC356" i="1"/>
  <c r="AB356" i="1"/>
  <c r="Y356" i="1"/>
  <c r="X356" i="1"/>
  <c r="U356" i="1"/>
  <c r="T356" i="1"/>
  <c r="Q356" i="1"/>
  <c r="P356" i="1"/>
  <c r="M356" i="1"/>
  <c r="L356" i="1"/>
  <c r="I356" i="1"/>
  <c r="H356" i="1"/>
  <c r="E356" i="1"/>
  <c r="D356" i="1"/>
  <c r="CC355" i="1"/>
  <c r="CB355" i="1"/>
  <c r="CA355" i="1"/>
  <c r="BZ355" i="1"/>
  <c r="BY355" i="1"/>
  <c r="CG355" i="1" s="1"/>
  <c r="BX355" i="1"/>
  <c r="CF355" i="1" s="1"/>
  <c r="BW355" i="1"/>
  <c r="BV355" i="1"/>
  <c r="CH355" i="1" s="1"/>
  <c r="BU355" i="1"/>
  <c r="BT355" i="1"/>
  <c r="BQ355" i="1"/>
  <c r="BP355" i="1"/>
  <c r="BM355" i="1"/>
  <c r="BL355" i="1"/>
  <c r="BI355" i="1"/>
  <c r="BH355" i="1"/>
  <c r="BE355" i="1"/>
  <c r="BD355" i="1"/>
  <c r="BA355" i="1"/>
  <c r="AZ355" i="1"/>
  <c r="AW355" i="1"/>
  <c r="AV355" i="1"/>
  <c r="AS355" i="1"/>
  <c r="AR355" i="1"/>
  <c r="AO355" i="1"/>
  <c r="AN355" i="1"/>
  <c r="AK355" i="1"/>
  <c r="AJ355" i="1"/>
  <c r="AG355" i="1"/>
  <c r="AF355" i="1"/>
  <c r="AC355" i="1"/>
  <c r="AB355" i="1"/>
  <c r="Y355" i="1"/>
  <c r="X355" i="1"/>
  <c r="U355" i="1"/>
  <c r="T355" i="1"/>
  <c r="Q355" i="1"/>
  <c r="P355" i="1"/>
  <c r="M355" i="1"/>
  <c r="L355" i="1"/>
  <c r="I355" i="1"/>
  <c r="H355" i="1"/>
  <c r="E355" i="1"/>
  <c r="D355" i="1"/>
  <c r="CC354" i="1"/>
  <c r="CB354" i="1"/>
  <c r="CA354" i="1"/>
  <c r="BZ354" i="1"/>
  <c r="BY354" i="1"/>
  <c r="CG354" i="1" s="1"/>
  <c r="BX354" i="1"/>
  <c r="CD354" i="1" s="1"/>
  <c r="BW354" i="1"/>
  <c r="CH354" i="1" s="1"/>
  <c r="BV354" i="1"/>
  <c r="BU354" i="1"/>
  <c r="BT354" i="1"/>
  <c r="BQ354" i="1"/>
  <c r="BP354" i="1"/>
  <c r="BM354" i="1"/>
  <c r="BL354" i="1"/>
  <c r="BI354" i="1"/>
  <c r="BH354" i="1"/>
  <c r="BE354" i="1"/>
  <c r="BD354" i="1"/>
  <c r="BA354" i="1"/>
  <c r="AZ354" i="1"/>
  <c r="AW354" i="1"/>
  <c r="AV354" i="1"/>
  <c r="AS354" i="1"/>
  <c r="AR354" i="1"/>
  <c r="AO354" i="1"/>
  <c r="AN354" i="1"/>
  <c r="AK354" i="1"/>
  <c r="AJ354" i="1"/>
  <c r="AG354" i="1"/>
  <c r="AF354" i="1"/>
  <c r="AC354" i="1"/>
  <c r="AB354" i="1"/>
  <c r="Y354" i="1"/>
  <c r="X354" i="1"/>
  <c r="U354" i="1"/>
  <c r="T354" i="1"/>
  <c r="Q354" i="1"/>
  <c r="P354" i="1"/>
  <c r="M354" i="1"/>
  <c r="L354" i="1"/>
  <c r="I354" i="1"/>
  <c r="H354" i="1"/>
  <c r="E354" i="1"/>
  <c r="D354" i="1"/>
  <c r="CC353" i="1"/>
  <c r="CB353" i="1"/>
  <c r="CA353" i="1"/>
  <c r="BZ353" i="1"/>
  <c r="BY353" i="1"/>
  <c r="CE353" i="1" s="1"/>
  <c r="BX353" i="1"/>
  <c r="BW353" i="1"/>
  <c r="BV353" i="1"/>
  <c r="BU353" i="1"/>
  <c r="BT353" i="1"/>
  <c r="BQ353" i="1"/>
  <c r="BP353" i="1"/>
  <c r="BM353" i="1"/>
  <c r="BL353" i="1"/>
  <c r="BI353" i="1"/>
  <c r="BH353" i="1"/>
  <c r="BE353" i="1"/>
  <c r="BD353" i="1"/>
  <c r="BA353" i="1"/>
  <c r="AZ353" i="1"/>
  <c r="AW353" i="1"/>
  <c r="AV353" i="1"/>
  <c r="AS353" i="1"/>
  <c r="AR353" i="1"/>
  <c r="AO353" i="1"/>
  <c r="AN353" i="1"/>
  <c r="AK353" i="1"/>
  <c r="AJ353" i="1"/>
  <c r="AG353" i="1"/>
  <c r="AF353" i="1"/>
  <c r="AC353" i="1"/>
  <c r="AB353" i="1"/>
  <c r="Y353" i="1"/>
  <c r="X353" i="1"/>
  <c r="U353" i="1"/>
  <c r="T353" i="1"/>
  <c r="Q353" i="1"/>
  <c r="P353" i="1"/>
  <c r="M353" i="1"/>
  <c r="L353" i="1"/>
  <c r="I353" i="1"/>
  <c r="H353" i="1"/>
  <c r="E353" i="1"/>
  <c r="D353" i="1"/>
  <c r="CC352" i="1"/>
  <c r="CB352" i="1"/>
  <c r="CA352" i="1"/>
  <c r="BZ352" i="1"/>
  <c r="BY352" i="1"/>
  <c r="BX352" i="1"/>
  <c r="BW352" i="1"/>
  <c r="CH352" i="1" s="1"/>
  <c r="BV352" i="1"/>
  <c r="CD352" i="1" s="1"/>
  <c r="BU352" i="1"/>
  <c r="BT352" i="1"/>
  <c r="BQ352" i="1"/>
  <c r="BP352" i="1"/>
  <c r="BM352" i="1"/>
  <c r="BL352" i="1"/>
  <c r="BI352" i="1"/>
  <c r="BH352" i="1"/>
  <c r="BE352" i="1"/>
  <c r="BD352" i="1"/>
  <c r="BA352" i="1"/>
  <c r="AZ352" i="1"/>
  <c r="AW352" i="1"/>
  <c r="AV352" i="1"/>
  <c r="AS352" i="1"/>
  <c r="AR352" i="1"/>
  <c r="AO352" i="1"/>
  <c r="AN352" i="1"/>
  <c r="AK352" i="1"/>
  <c r="AJ352" i="1"/>
  <c r="AG352" i="1"/>
  <c r="AF352" i="1"/>
  <c r="AC352" i="1"/>
  <c r="AB352" i="1"/>
  <c r="Y352" i="1"/>
  <c r="X352" i="1"/>
  <c r="U352" i="1"/>
  <c r="T352" i="1"/>
  <c r="Q352" i="1"/>
  <c r="P352" i="1"/>
  <c r="M352" i="1"/>
  <c r="L352" i="1"/>
  <c r="I352" i="1"/>
  <c r="H352" i="1"/>
  <c r="E352" i="1"/>
  <c r="D352" i="1"/>
  <c r="CC351" i="1"/>
  <c r="CB351" i="1"/>
  <c r="CA351" i="1"/>
  <c r="BZ351" i="1"/>
  <c r="BY351" i="1"/>
  <c r="CG351" i="1" s="1"/>
  <c r="BX351" i="1"/>
  <c r="BW351" i="1"/>
  <c r="BV351" i="1"/>
  <c r="BU351" i="1"/>
  <c r="BT351" i="1"/>
  <c r="BQ351" i="1"/>
  <c r="BP351" i="1"/>
  <c r="BM351" i="1"/>
  <c r="BL351" i="1"/>
  <c r="BI351" i="1"/>
  <c r="BH351" i="1"/>
  <c r="BE351" i="1"/>
  <c r="BD351" i="1"/>
  <c r="BA351" i="1"/>
  <c r="AZ351" i="1"/>
  <c r="AW351" i="1"/>
  <c r="AV351" i="1"/>
  <c r="AS351" i="1"/>
  <c r="AR351" i="1"/>
  <c r="AO351" i="1"/>
  <c r="AN351" i="1"/>
  <c r="AK351" i="1"/>
  <c r="AJ351" i="1"/>
  <c r="AG351" i="1"/>
  <c r="AF351" i="1"/>
  <c r="AC351" i="1"/>
  <c r="AB351" i="1"/>
  <c r="Y351" i="1"/>
  <c r="X351" i="1"/>
  <c r="U351" i="1"/>
  <c r="T351" i="1"/>
  <c r="Q351" i="1"/>
  <c r="P351" i="1"/>
  <c r="M351" i="1"/>
  <c r="L351" i="1"/>
  <c r="I351" i="1"/>
  <c r="H351" i="1"/>
  <c r="E351" i="1"/>
  <c r="D351" i="1"/>
  <c r="CH350" i="1"/>
  <c r="CC350" i="1"/>
  <c r="CB350" i="1"/>
  <c r="CA350" i="1"/>
  <c r="BZ350" i="1"/>
  <c r="BY350" i="1"/>
  <c r="CG350" i="1" s="1"/>
  <c r="BX350" i="1"/>
  <c r="BW350" i="1"/>
  <c r="BV350" i="1"/>
  <c r="BU350" i="1"/>
  <c r="BT350" i="1"/>
  <c r="BQ350" i="1"/>
  <c r="BP350" i="1"/>
  <c r="BM350" i="1"/>
  <c r="BL350" i="1"/>
  <c r="BI350" i="1"/>
  <c r="BH350" i="1"/>
  <c r="BE350" i="1"/>
  <c r="BD350" i="1"/>
  <c r="BA350" i="1"/>
  <c r="AZ350" i="1"/>
  <c r="AW350" i="1"/>
  <c r="AV350" i="1"/>
  <c r="AS350" i="1"/>
  <c r="AR350" i="1"/>
  <c r="AO350" i="1"/>
  <c r="AN350" i="1"/>
  <c r="AK350" i="1"/>
  <c r="AJ350" i="1"/>
  <c r="AG350" i="1"/>
  <c r="AF350" i="1"/>
  <c r="AC350" i="1"/>
  <c r="AB350" i="1"/>
  <c r="Y350" i="1"/>
  <c r="X350" i="1"/>
  <c r="U350" i="1"/>
  <c r="T350" i="1"/>
  <c r="Q350" i="1"/>
  <c r="P350" i="1"/>
  <c r="M350" i="1"/>
  <c r="L350" i="1"/>
  <c r="I350" i="1"/>
  <c r="H350" i="1"/>
  <c r="E350" i="1"/>
  <c r="D350" i="1"/>
  <c r="CC349" i="1"/>
  <c r="CB349" i="1"/>
  <c r="CA349" i="1"/>
  <c r="BZ349" i="1"/>
  <c r="BY349" i="1"/>
  <c r="BX349" i="1"/>
  <c r="BW349" i="1"/>
  <c r="BV349" i="1"/>
  <c r="BU349" i="1"/>
  <c r="BT349" i="1"/>
  <c r="BQ349" i="1"/>
  <c r="BP349" i="1"/>
  <c r="BM349" i="1"/>
  <c r="BL349" i="1"/>
  <c r="BI349" i="1"/>
  <c r="BH349" i="1"/>
  <c r="BE349" i="1"/>
  <c r="BD349" i="1"/>
  <c r="BA349" i="1"/>
  <c r="AZ349" i="1"/>
  <c r="AW349" i="1"/>
  <c r="AV349" i="1"/>
  <c r="AS349" i="1"/>
  <c r="AR349" i="1"/>
  <c r="AO349" i="1"/>
  <c r="AN349" i="1"/>
  <c r="AK349" i="1"/>
  <c r="AJ349" i="1"/>
  <c r="AG349" i="1"/>
  <c r="AF349" i="1"/>
  <c r="AC349" i="1"/>
  <c r="AB349" i="1"/>
  <c r="Y349" i="1"/>
  <c r="X349" i="1"/>
  <c r="U349" i="1"/>
  <c r="T349" i="1"/>
  <c r="Q349" i="1"/>
  <c r="P349" i="1"/>
  <c r="M349" i="1"/>
  <c r="L349" i="1"/>
  <c r="I349" i="1"/>
  <c r="H349" i="1"/>
  <c r="E349" i="1"/>
  <c r="D349" i="1"/>
  <c r="CC348" i="1"/>
  <c r="CB348" i="1"/>
  <c r="CA348" i="1"/>
  <c r="BZ348" i="1"/>
  <c r="BY348" i="1"/>
  <c r="BX348" i="1"/>
  <c r="CF348" i="1" s="1"/>
  <c r="BW348" i="1"/>
  <c r="BV348" i="1"/>
  <c r="BU348" i="1"/>
  <c r="BT348" i="1"/>
  <c r="BQ348" i="1"/>
  <c r="BP348" i="1"/>
  <c r="BM348" i="1"/>
  <c r="BL348" i="1"/>
  <c r="BI348" i="1"/>
  <c r="BH348" i="1"/>
  <c r="BE348" i="1"/>
  <c r="BD348" i="1"/>
  <c r="BA348" i="1"/>
  <c r="AZ348" i="1"/>
  <c r="AW348" i="1"/>
  <c r="AV348" i="1"/>
  <c r="AS348" i="1"/>
  <c r="AR348" i="1"/>
  <c r="AO348" i="1"/>
  <c r="AN348" i="1"/>
  <c r="AK348" i="1"/>
  <c r="AJ348" i="1"/>
  <c r="AG348" i="1"/>
  <c r="AF348" i="1"/>
  <c r="AC348" i="1"/>
  <c r="AB348" i="1"/>
  <c r="Y348" i="1"/>
  <c r="X348" i="1"/>
  <c r="U348" i="1"/>
  <c r="T348" i="1"/>
  <c r="Q348" i="1"/>
  <c r="P348" i="1"/>
  <c r="M348" i="1"/>
  <c r="L348" i="1"/>
  <c r="I348" i="1"/>
  <c r="H348" i="1"/>
  <c r="E348" i="1"/>
  <c r="D348" i="1"/>
  <c r="CC347" i="1"/>
  <c r="CB347" i="1"/>
  <c r="CA347" i="1"/>
  <c r="BZ347" i="1"/>
  <c r="BY347" i="1"/>
  <c r="BX347" i="1"/>
  <c r="BW347" i="1"/>
  <c r="BV347" i="1"/>
  <c r="BU347" i="1"/>
  <c r="BT347" i="1"/>
  <c r="BQ347" i="1"/>
  <c r="BP347" i="1"/>
  <c r="BM347" i="1"/>
  <c r="BL347" i="1"/>
  <c r="BI347" i="1"/>
  <c r="BH347" i="1"/>
  <c r="BE347" i="1"/>
  <c r="BD347" i="1"/>
  <c r="BA347" i="1"/>
  <c r="AZ347" i="1"/>
  <c r="AW347" i="1"/>
  <c r="AV347" i="1"/>
  <c r="AS347" i="1"/>
  <c r="AR347" i="1"/>
  <c r="AO347" i="1"/>
  <c r="AN347" i="1"/>
  <c r="AK347" i="1"/>
  <c r="AJ347" i="1"/>
  <c r="AG347" i="1"/>
  <c r="AF347" i="1"/>
  <c r="AC347" i="1"/>
  <c r="AB347" i="1"/>
  <c r="Y347" i="1"/>
  <c r="X347" i="1"/>
  <c r="U347" i="1"/>
  <c r="T347" i="1"/>
  <c r="Q347" i="1"/>
  <c r="P347" i="1"/>
  <c r="M347" i="1"/>
  <c r="L347" i="1"/>
  <c r="I347" i="1"/>
  <c r="H347" i="1"/>
  <c r="E347" i="1"/>
  <c r="D347" i="1"/>
  <c r="CC346" i="1"/>
  <c r="CB346" i="1"/>
  <c r="CA346" i="1"/>
  <c r="BZ346" i="1"/>
  <c r="BY346" i="1"/>
  <c r="BX346" i="1"/>
  <c r="BW346" i="1"/>
  <c r="BV346" i="1"/>
  <c r="BU346" i="1"/>
  <c r="BT346" i="1"/>
  <c r="BQ346" i="1"/>
  <c r="BP346" i="1"/>
  <c r="BM346" i="1"/>
  <c r="BL346" i="1"/>
  <c r="BI346" i="1"/>
  <c r="BH346" i="1"/>
  <c r="BE346" i="1"/>
  <c r="BD346" i="1"/>
  <c r="BA346" i="1"/>
  <c r="AZ346" i="1"/>
  <c r="AW346" i="1"/>
  <c r="AV346" i="1"/>
  <c r="AS346" i="1"/>
  <c r="AR346" i="1"/>
  <c r="AO346" i="1"/>
  <c r="AN346" i="1"/>
  <c r="AK346" i="1"/>
  <c r="AJ346" i="1"/>
  <c r="AG346" i="1"/>
  <c r="AF346" i="1"/>
  <c r="AC346" i="1"/>
  <c r="AB346" i="1"/>
  <c r="Y346" i="1"/>
  <c r="X346" i="1"/>
  <c r="U346" i="1"/>
  <c r="T346" i="1"/>
  <c r="Q346" i="1"/>
  <c r="P346" i="1"/>
  <c r="M346" i="1"/>
  <c r="L346" i="1"/>
  <c r="I346" i="1"/>
  <c r="H346" i="1"/>
  <c r="E346" i="1"/>
  <c r="D346" i="1"/>
  <c r="CC345" i="1"/>
  <c r="CB345" i="1"/>
  <c r="CA345" i="1"/>
  <c r="BZ345" i="1"/>
  <c r="BY345" i="1"/>
  <c r="BX345" i="1"/>
  <c r="BW345" i="1"/>
  <c r="BV345" i="1"/>
  <c r="BU345" i="1"/>
  <c r="BT345" i="1"/>
  <c r="BQ345" i="1"/>
  <c r="BP345" i="1"/>
  <c r="BM345" i="1"/>
  <c r="BL345" i="1"/>
  <c r="BI345" i="1"/>
  <c r="BH345" i="1"/>
  <c r="BE345" i="1"/>
  <c r="BD345" i="1"/>
  <c r="BA345" i="1"/>
  <c r="AZ345" i="1"/>
  <c r="AW345" i="1"/>
  <c r="AV345" i="1"/>
  <c r="AS345" i="1"/>
  <c r="AR345" i="1"/>
  <c r="AO345" i="1"/>
  <c r="AN345" i="1"/>
  <c r="AK345" i="1"/>
  <c r="AJ345" i="1"/>
  <c r="AG345" i="1"/>
  <c r="AF345" i="1"/>
  <c r="AC345" i="1"/>
  <c r="AB345" i="1"/>
  <c r="Y345" i="1"/>
  <c r="X345" i="1"/>
  <c r="U345" i="1"/>
  <c r="T345" i="1"/>
  <c r="Q345" i="1"/>
  <c r="P345" i="1"/>
  <c r="M345" i="1"/>
  <c r="L345" i="1"/>
  <c r="I345" i="1"/>
  <c r="H345" i="1"/>
  <c r="E345" i="1"/>
  <c r="D345" i="1"/>
  <c r="CC344" i="1"/>
  <c r="CB344" i="1"/>
  <c r="CA344" i="1"/>
  <c r="BZ344" i="1"/>
  <c r="BY344" i="1"/>
  <c r="BX344" i="1"/>
  <c r="BW344" i="1"/>
  <c r="BV344" i="1"/>
  <c r="BU344" i="1"/>
  <c r="BT344" i="1"/>
  <c r="BQ344" i="1"/>
  <c r="BP344" i="1"/>
  <c r="BM344" i="1"/>
  <c r="BL344" i="1"/>
  <c r="BI344" i="1"/>
  <c r="BH344" i="1"/>
  <c r="BE344" i="1"/>
  <c r="BD344" i="1"/>
  <c r="BA344" i="1"/>
  <c r="AZ344" i="1"/>
  <c r="AW344" i="1"/>
  <c r="AV344" i="1"/>
  <c r="AS344" i="1"/>
  <c r="AR344" i="1"/>
  <c r="AO344" i="1"/>
  <c r="AN344" i="1"/>
  <c r="AK344" i="1"/>
  <c r="AJ344" i="1"/>
  <c r="AG344" i="1"/>
  <c r="AF344" i="1"/>
  <c r="AC344" i="1"/>
  <c r="AB344" i="1"/>
  <c r="Y344" i="1"/>
  <c r="X344" i="1"/>
  <c r="U344" i="1"/>
  <c r="T344" i="1"/>
  <c r="Q344" i="1"/>
  <c r="P344" i="1"/>
  <c r="M344" i="1"/>
  <c r="L344" i="1"/>
  <c r="I344" i="1"/>
  <c r="H344" i="1"/>
  <c r="E344" i="1"/>
  <c r="D344" i="1"/>
  <c r="CE343" i="1"/>
  <c r="CC343" i="1"/>
  <c r="CB343" i="1"/>
  <c r="CA343" i="1"/>
  <c r="BZ343" i="1"/>
  <c r="BY343" i="1"/>
  <c r="BX343" i="1"/>
  <c r="BW343" i="1"/>
  <c r="BV343" i="1"/>
  <c r="BU343" i="1"/>
  <c r="BT343" i="1"/>
  <c r="BQ343" i="1"/>
  <c r="BP343" i="1"/>
  <c r="BM343" i="1"/>
  <c r="BL343" i="1"/>
  <c r="BI343" i="1"/>
  <c r="BH343" i="1"/>
  <c r="BE343" i="1"/>
  <c r="BD343" i="1"/>
  <c r="BA343" i="1"/>
  <c r="AZ343" i="1"/>
  <c r="AW343" i="1"/>
  <c r="AV343" i="1"/>
  <c r="AS343" i="1"/>
  <c r="AR343" i="1"/>
  <c r="AO343" i="1"/>
  <c r="AN343" i="1"/>
  <c r="AK343" i="1"/>
  <c r="AJ343" i="1"/>
  <c r="AG343" i="1"/>
  <c r="AF343" i="1"/>
  <c r="AC343" i="1"/>
  <c r="AB343" i="1"/>
  <c r="Y343" i="1"/>
  <c r="X343" i="1"/>
  <c r="U343" i="1"/>
  <c r="T343" i="1"/>
  <c r="Q343" i="1"/>
  <c r="P343" i="1"/>
  <c r="M343" i="1"/>
  <c r="L343" i="1"/>
  <c r="I343" i="1"/>
  <c r="H343" i="1"/>
  <c r="E343" i="1"/>
  <c r="D343" i="1"/>
  <c r="CC342" i="1"/>
  <c r="CB342" i="1"/>
  <c r="CA342" i="1"/>
  <c r="BZ342" i="1"/>
  <c r="BY342" i="1"/>
  <c r="BX342" i="1"/>
  <c r="CD342" i="1" s="1"/>
  <c r="BW342" i="1"/>
  <c r="BV342" i="1"/>
  <c r="BU342" i="1"/>
  <c r="BT342" i="1"/>
  <c r="BQ342" i="1"/>
  <c r="BP342" i="1"/>
  <c r="BM342" i="1"/>
  <c r="BL342" i="1"/>
  <c r="BI342" i="1"/>
  <c r="BH342" i="1"/>
  <c r="BE342" i="1"/>
  <c r="BD342" i="1"/>
  <c r="BA342" i="1"/>
  <c r="AZ342" i="1"/>
  <c r="AW342" i="1"/>
  <c r="AV342" i="1"/>
  <c r="AS342" i="1"/>
  <c r="AR342" i="1"/>
  <c r="AO342" i="1"/>
  <c r="AN342" i="1"/>
  <c r="AK342" i="1"/>
  <c r="AJ342" i="1"/>
  <c r="AG342" i="1"/>
  <c r="AF342" i="1"/>
  <c r="AC342" i="1"/>
  <c r="AB342" i="1"/>
  <c r="Y342" i="1"/>
  <c r="X342" i="1"/>
  <c r="U342" i="1"/>
  <c r="T342" i="1"/>
  <c r="Q342" i="1"/>
  <c r="P342" i="1"/>
  <c r="M342" i="1"/>
  <c r="L342" i="1"/>
  <c r="I342" i="1"/>
  <c r="H342" i="1"/>
  <c r="E342" i="1"/>
  <c r="D342" i="1"/>
  <c r="CC341" i="1"/>
  <c r="CB341" i="1"/>
  <c r="CA341" i="1"/>
  <c r="BZ341" i="1"/>
  <c r="BY341" i="1"/>
  <c r="BX341" i="1"/>
  <c r="BW341" i="1"/>
  <c r="BV341" i="1"/>
  <c r="BU341" i="1"/>
  <c r="BT341" i="1"/>
  <c r="BQ341" i="1"/>
  <c r="BP341" i="1"/>
  <c r="BM341" i="1"/>
  <c r="BL341" i="1"/>
  <c r="BI341" i="1"/>
  <c r="BH341" i="1"/>
  <c r="BE341" i="1"/>
  <c r="BD341" i="1"/>
  <c r="BA341" i="1"/>
  <c r="AZ341" i="1"/>
  <c r="AW341" i="1"/>
  <c r="AV341" i="1"/>
  <c r="AS341" i="1"/>
  <c r="AR341" i="1"/>
  <c r="AO341" i="1"/>
  <c r="AN341" i="1"/>
  <c r="AK341" i="1"/>
  <c r="AJ341" i="1"/>
  <c r="AG341" i="1"/>
  <c r="AF341" i="1"/>
  <c r="AC341" i="1"/>
  <c r="AB341" i="1"/>
  <c r="Y341" i="1"/>
  <c r="X341" i="1"/>
  <c r="U341" i="1"/>
  <c r="T341" i="1"/>
  <c r="Q341" i="1"/>
  <c r="P341" i="1"/>
  <c r="M341" i="1"/>
  <c r="L341" i="1"/>
  <c r="I341" i="1"/>
  <c r="H341" i="1"/>
  <c r="E341" i="1"/>
  <c r="D341" i="1"/>
  <c r="CC340" i="1"/>
  <c r="CB340" i="1"/>
  <c r="CA340" i="1"/>
  <c r="BZ340" i="1"/>
  <c r="BY340" i="1"/>
  <c r="CE340" i="1" s="1"/>
  <c r="BX340" i="1"/>
  <c r="BW340" i="1"/>
  <c r="BV340" i="1"/>
  <c r="BU340" i="1"/>
  <c r="BT340" i="1"/>
  <c r="BQ340" i="1"/>
  <c r="BP340" i="1"/>
  <c r="BM340" i="1"/>
  <c r="BL340" i="1"/>
  <c r="BI340" i="1"/>
  <c r="BH340" i="1"/>
  <c r="BE340" i="1"/>
  <c r="BD340" i="1"/>
  <c r="BA340" i="1"/>
  <c r="AZ340" i="1"/>
  <c r="AW340" i="1"/>
  <c r="AV340" i="1"/>
  <c r="AS340" i="1"/>
  <c r="AR340" i="1"/>
  <c r="AO340" i="1"/>
  <c r="AN340" i="1"/>
  <c r="AK340" i="1"/>
  <c r="AJ340" i="1"/>
  <c r="AG340" i="1"/>
  <c r="AF340" i="1"/>
  <c r="AC340" i="1"/>
  <c r="AB340" i="1"/>
  <c r="Y340" i="1"/>
  <c r="X340" i="1"/>
  <c r="U340" i="1"/>
  <c r="T340" i="1"/>
  <c r="Q340" i="1"/>
  <c r="P340" i="1"/>
  <c r="M340" i="1"/>
  <c r="L340" i="1"/>
  <c r="I340" i="1"/>
  <c r="H340" i="1"/>
  <c r="E340" i="1"/>
  <c r="D340" i="1"/>
  <c r="CC339" i="1"/>
  <c r="CB339" i="1"/>
  <c r="CA339" i="1"/>
  <c r="BZ339" i="1"/>
  <c r="BY339" i="1"/>
  <c r="BX339" i="1"/>
  <c r="BW339" i="1"/>
  <c r="BV339" i="1"/>
  <c r="CD339" i="1" s="1"/>
  <c r="BU339" i="1"/>
  <c r="BT339" i="1"/>
  <c r="BQ339" i="1"/>
  <c r="BP339" i="1"/>
  <c r="BM339" i="1"/>
  <c r="BL339" i="1"/>
  <c r="BI339" i="1"/>
  <c r="BH339" i="1"/>
  <c r="BE339" i="1"/>
  <c r="BD339" i="1"/>
  <c r="BA339" i="1"/>
  <c r="AZ339" i="1"/>
  <c r="AW339" i="1"/>
  <c r="AV339" i="1"/>
  <c r="AS339" i="1"/>
  <c r="AR339" i="1"/>
  <c r="AO339" i="1"/>
  <c r="AN339" i="1"/>
  <c r="AK339" i="1"/>
  <c r="AJ339" i="1"/>
  <c r="AG339" i="1"/>
  <c r="AF339" i="1"/>
  <c r="AC339" i="1"/>
  <c r="AB339" i="1"/>
  <c r="Y339" i="1"/>
  <c r="X339" i="1"/>
  <c r="U339" i="1"/>
  <c r="T339" i="1"/>
  <c r="Q339" i="1"/>
  <c r="P339" i="1"/>
  <c r="M339" i="1"/>
  <c r="L339" i="1"/>
  <c r="I339" i="1"/>
  <c r="H339" i="1"/>
  <c r="E339" i="1"/>
  <c r="D339" i="1"/>
  <c r="CC338" i="1"/>
  <c r="CB338" i="1"/>
  <c r="CA338" i="1"/>
  <c r="BZ338" i="1"/>
  <c r="BY338" i="1"/>
  <c r="BX338" i="1"/>
  <c r="CD338" i="1" s="1"/>
  <c r="BW338" i="1"/>
  <c r="BV338" i="1"/>
  <c r="BU338" i="1"/>
  <c r="BT338" i="1"/>
  <c r="BQ338" i="1"/>
  <c r="BP338" i="1"/>
  <c r="BM338" i="1"/>
  <c r="BL338" i="1"/>
  <c r="BI338" i="1"/>
  <c r="BH338" i="1"/>
  <c r="BE338" i="1"/>
  <c r="BD338" i="1"/>
  <c r="BA338" i="1"/>
  <c r="AZ338" i="1"/>
  <c r="AW338" i="1"/>
  <c r="AV338" i="1"/>
  <c r="AS338" i="1"/>
  <c r="AR338" i="1"/>
  <c r="AO338" i="1"/>
  <c r="AN338" i="1"/>
  <c r="AK338" i="1"/>
  <c r="AJ338" i="1"/>
  <c r="AG338" i="1"/>
  <c r="AF338" i="1"/>
  <c r="AC338" i="1"/>
  <c r="AB338" i="1"/>
  <c r="Y338" i="1"/>
  <c r="X338" i="1"/>
  <c r="U338" i="1"/>
  <c r="T338" i="1"/>
  <c r="Q338" i="1"/>
  <c r="P338" i="1"/>
  <c r="M338" i="1"/>
  <c r="L338" i="1"/>
  <c r="I338" i="1"/>
  <c r="H338" i="1"/>
  <c r="E338" i="1"/>
  <c r="D338" i="1"/>
  <c r="CC337" i="1"/>
  <c r="CB337" i="1"/>
  <c r="CA337" i="1"/>
  <c r="BZ337" i="1"/>
  <c r="BY337" i="1"/>
  <c r="CE337" i="1" s="1"/>
  <c r="BX337" i="1"/>
  <c r="CD337" i="1" s="1"/>
  <c r="BW337" i="1"/>
  <c r="BV337" i="1"/>
  <c r="BU337" i="1"/>
  <c r="BT337" i="1"/>
  <c r="BQ337" i="1"/>
  <c r="BP337" i="1"/>
  <c r="BM337" i="1"/>
  <c r="BL337" i="1"/>
  <c r="BI337" i="1"/>
  <c r="BH337" i="1"/>
  <c r="BE337" i="1"/>
  <c r="BD337" i="1"/>
  <c r="BA337" i="1"/>
  <c r="AZ337" i="1"/>
  <c r="AW337" i="1"/>
  <c r="AV337" i="1"/>
  <c r="AS337" i="1"/>
  <c r="AR337" i="1"/>
  <c r="AO337" i="1"/>
  <c r="AN337" i="1"/>
  <c r="AK337" i="1"/>
  <c r="AJ337" i="1"/>
  <c r="AG337" i="1"/>
  <c r="AF337" i="1"/>
  <c r="AC337" i="1"/>
  <c r="AB337" i="1"/>
  <c r="Y337" i="1"/>
  <c r="X337" i="1"/>
  <c r="U337" i="1"/>
  <c r="T337" i="1"/>
  <c r="Q337" i="1"/>
  <c r="P337" i="1"/>
  <c r="M337" i="1"/>
  <c r="L337" i="1"/>
  <c r="I337" i="1"/>
  <c r="H337" i="1"/>
  <c r="E337" i="1"/>
  <c r="D337" i="1"/>
  <c r="CF336" i="1"/>
  <c r="CC336" i="1"/>
  <c r="CB336" i="1"/>
  <c r="CA336" i="1"/>
  <c r="CG336" i="1" s="1"/>
  <c r="BZ336" i="1"/>
  <c r="BY336" i="1"/>
  <c r="CE336" i="1" s="1"/>
  <c r="BX336" i="1"/>
  <c r="CH336" i="1" s="1"/>
  <c r="BW336" i="1"/>
  <c r="BV336" i="1"/>
  <c r="BU336" i="1"/>
  <c r="BT336" i="1"/>
  <c r="BQ336" i="1"/>
  <c r="BP336" i="1"/>
  <c r="BM336" i="1"/>
  <c r="BL336" i="1"/>
  <c r="BI336" i="1"/>
  <c r="BH336" i="1"/>
  <c r="BE336" i="1"/>
  <c r="BD336" i="1"/>
  <c r="BA336" i="1"/>
  <c r="AZ336" i="1"/>
  <c r="AW336" i="1"/>
  <c r="AV336" i="1"/>
  <c r="AS336" i="1"/>
  <c r="AR336" i="1"/>
  <c r="AO336" i="1"/>
  <c r="AN336" i="1"/>
  <c r="AK336" i="1"/>
  <c r="AJ336" i="1"/>
  <c r="AG336" i="1"/>
  <c r="AF336" i="1"/>
  <c r="AC336" i="1"/>
  <c r="AB336" i="1"/>
  <c r="Y336" i="1"/>
  <c r="X336" i="1"/>
  <c r="U336" i="1"/>
  <c r="T336" i="1"/>
  <c r="Q336" i="1"/>
  <c r="P336" i="1"/>
  <c r="M336" i="1"/>
  <c r="L336" i="1"/>
  <c r="I336" i="1"/>
  <c r="H336" i="1"/>
  <c r="E336" i="1"/>
  <c r="D336" i="1"/>
  <c r="CG335" i="1"/>
  <c r="CF335" i="1"/>
  <c r="CC335" i="1"/>
  <c r="CB335" i="1"/>
  <c r="CA335" i="1"/>
  <c r="BZ335" i="1"/>
  <c r="BY335" i="1"/>
  <c r="BX335" i="1"/>
  <c r="CD335" i="1" s="1"/>
  <c r="BW335" i="1"/>
  <c r="BV335" i="1"/>
  <c r="BU335" i="1"/>
  <c r="BT335" i="1"/>
  <c r="BQ335" i="1"/>
  <c r="BP335" i="1"/>
  <c r="BM335" i="1"/>
  <c r="BL335" i="1"/>
  <c r="BI335" i="1"/>
  <c r="BH335" i="1"/>
  <c r="BE335" i="1"/>
  <c r="BD335" i="1"/>
  <c r="BA335" i="1"/>
  <c r="AZ335" i="1"/>
  <c r="AW335" i="1"/>
  <c r="AV335" i="1"/>
  <c r="AS335" i="1"/>
  <c r="AR335" i="1"/>
  <c r="AO335" i="1"/>
  <c r="AN335" i="1"/>
  <c r="AK335" i="1"/>
  <c r="AJ335" i="1"/>
  <c r="AG335" i="1"/>
  <c r="AF335" i="1"/>
  <c r="AC335" i="1"/>
  <c r="AB335" i="1"/>
  <c r="Y335" i="1"/>
  <c r="X335" i="1"/>
  <c r="U335" i="1"/>
  <c r="T335" i="1"/>
  <c r="Q335" i="1"/>
  <c r="P335" i="1"/>
  <c r="M335" i="1"/>
  <c r="L335" i="1"/>
  <c r="I335" i="1"/>
  <c r="H335" i="1"/>
  <c r="E335" i="1"/>
  <c r="D335" i="1"/>
  <c r="CH334" i="1"/>
  <c r="CG334" i="1"/>
  <c r="CC334" i="1"/>
  <c r="CB334" i="1"/>
  <c r="CA334" i="1"/>
  <c r="BZ334" i="1"/>
  <c r="BY334" i="1"/>
  <c r="CE334" i="1" s="1"/>
  <c r="BX334" i="1"/>
  <c r="CF334" i="1" s="1"/>
  <c r="BW334" i="1"/>
  <c r="BV334" i="1"/>
  <c r="BU334" i="1"/>
  <c r="BT334" i="1"/>
  <c r="BQ334" i="1"/>
  <c r="BP334" i="1"/>
  <c r="BM334" i="1"/>
  <c r="BL334" i="1"/>
  <c r="BI334" i="1"/>
  <c r="BH334" i="1"/>
  <c r="BE334" i="1"/>
  <c r="BD334" i="1"/>
  <c r="BA334" i="1"/>
  <c r="AZ334" i="1"/>
  <c r="AW334" i="1"/>
  <c r="AV334" i="1"/>
  <c r="AS334" i="1"/>
  <c r="AR334" i="1"/>
  <c r="AO334" i="1"/>
  <c r="AN334" i="1"/>
  <c r="AK334" i="1"/>
  <c r="AJ334" i="1"/>
  <c r="AG334" i="1"/>
  <c r="AF334" i="1"/>
  <c r="AC334" i="1"/>
  <c r="AB334" i="1"/>
  <c r="Y334" i="1"/>
  <c r="X334" i="1"/>
  <c r="U334" i="1"/>
  <c r="T334" i="1"/>
  <c r="Q334" i="1"/>
  <c r="P334" i="1"/>
  <c r="M334" i="1"/>
  <c r="L334" i="1"/>
  <c r="I334" i="1"/>
  <c r="H334" i="1"/>
  <c r="E334" i="1"/>
  <c r="D334" i="1"/>
  <c r="CG333" i="1"/>
  <c r="CC333" i="1"/>
  <c r="CB333" i="1"/>
  <c r="CA333" i="1"/>
  <c r="BZ333" i="1"/>
  <c r="BY333" i="1"/>
  <c r="CE333" i="1" s="1"/>
  <c r="BX333" i="1"/>
  <c r="CF333" i="1" s="1"/>
  <c r="BW333" i="1"/>
  <c r="BV333" i="1"/>
  <c r="BU333" i="1"/>
  <c r="BT333" i="1"/>
  <c r="BQ333" i="1"/>
  <c r="BP333" i="1"/>
  <c r="BM333" i="1"/>
  <c r="BL333" i="1"/>
  <c r="BI333" i="1"/>
  <c r="BH333" i="1"/>
  <c r="BE333" i="1"/>
  <c r="BD333" i="1"/>
  <c r="BA333" i="1"/>
  <c r="AZ333" i="1"/>
  <c r="AW333" i="1"/>
  <c r="AV333" i="1"/>
  <c r="AS333" i="1"/>
  <c r="AR333" i="1"/>
  <c r="AO333" i="1"/>
  <c r="AN333" i="1"/>
  <c r="AK333" i="1"/>
  <c r="AJ333" i="1"/>
  <c r="AG333" i="1"/>
  <c r="AF333" i="1"/>
  <c r="AC333" i="1"/>
  <c r="AB333" i="1"/>
  <c r="Y333" i="1"/>
  <c r="X333" i="1"/>
  <c r="U333" i="1"/>
  <c r="T333" i="1"/>
  <c r="Q333" i="1"/>
  <c r="P333" i="1"/>
  <c r="M333" i="1"/>
  <c r="L333" i="1"/>
  <c r="I333" i="1"/>
  <c r="H333" i="1"/>
  <c r="E333" i="1"/>
  <c r="D333" i="1"/>
  <c r="CH332" i="1"/>
  <c r="CD332" i="1"/>
  <c r="CC332" i="1"/>
  <c r="CB332" i="1"/>
  <c r="CA332" i="1"/>
  <c r="BZ332" i="1"/>
  <c r="CF332" i="1" s="1"/>
  <c r="BY332" i="1"/>
  <c r="CG332" i="1" s="1"/>
  <c r="BX332" i="1"/>
  <c r="BW332" i="1"/>
  <c r="BV332" i="1"/>
  <c r="BU332" i="1"/>
  <c r="BT332" i="1"/>
  <c r="BQ332" i="1"/>
  <c r="BP332" i="1"/>
  <c r="BM332" i="1"/>
  <c r="BL332" i="1"/>
  <c r="BI332" i="1"/>
  <c r="BH332" i="1"/>
  <c r="BE332" i="1"/>
  <c r="BD332" i="1"/>
  <c r="BA332" i="1"/>
  <c r="AZ332" i="1"/>
  <c r="AW332" i="1"/>
  <c r="AV332" i="1"/>
  <c r="AS332" i="1"/>
  <c r="AR332" i="1"/>
  <c r="AO332" i="1"/>
  <c r="AN332" i="1"/>
  <c r="AK332" i="1"/>
  <c r="AJ332" i="1"/>
  <c r="AG332" i="1"/>
  <c r="AF332" i="1"/>
  <c r="AC332" i="1"/>
  <c r="AB332" i="1"/>
  <c r="Y332" i="1"/>
  <c r="X332" i="1"/>
  <c r="U332" i="1"/>
  <c r="T332" i="1"/>
  <c r="Q332" i="1"/>
  <c r="P332" i="1"/>
  <c r="M332" i="1"/>
  <c r="L332" i="1"/>
  <c r="I332" i="1"/>
  <c r="H332" i="1"/>
  <c r="E332" i="1"/>
  <c r="D332" i="1"/>
  <c r="CE331" i="1"/>
  <c r="CC331" i="1"/>
  <c r="CB331" i="1"/>
  <c r="CA331" i="1"/>
  <c r="CG331" i="1" s="1"/>
  <c r="BZ331" i="1"/>
  <c r="BY331" i="1"/>
  <c r="BX331" i="1"/>
  <c r="CF331" i="1" s="1"/>
  <c r="BW331" i="1"/>
  <c r="CH331" i="1" s="1"/>
  <c r="BV331" i="1"/>
  <c r="BU331" i="1"/>
  <c r="BT331" i="1"/>
  <c r="BQ331" i="1"/>
  <c r="BP331" i="1"/>
  <c r="BM331" i="1"/>
  <c r="BL331" i="1"/>
  <c r="BI331" i="1"/>
  <c r="BH331" i="1"/>
  <c r="BE331" i="1"/>
  <c r="BD331" i="1"/>
  <c r="BA331" i="1"/>
  <c r="AZ331" i="1"/>
  <c r="AW331" i="1"/>
  <c r="AV331" i="1"/>
  <c r="AS331" i="1"/>
  <c r="AR331" i="1"/>
  <c r="AO331" i="1"/>
  <c r="AN331" i="1"/>
  <c r="AK331" i="1"/>
  <c r="AJ331" i="1"/>
  <c r="AG331" i="1"/>
  <c r="AF331" i="1"/>
  <c r="AC331" i="1"/>
  <c r="AB331" i="1"/>
  <c r="Y331" i="1"/>
  <c r="X331" i="1"/>
  <c r="U331" i="1"/>
  <c r="T331" i="1"/>
  <c r="Q331" i="1"/>
  <c r="P331" i="1"/>
  <c r="M331" i="1"/>
  <c r="L331" i="1"/>
  <c r="I331" i="1"/>
  <c r="H331" i="1"/>
  <c r="E331" i="1"/>
  <c r="D331" i="1"/>
  <c r="CE330" i="1"/>
  <c r="CC330" i="1"/>
  <c r="CB330" i="1"/>
  <c r="CA330" i="1"/>
  <c r="BZ330" i="1"/>
  <c r="BY330" i="1"/>
  <c r="CG330" i="1" s="1"/>
  <c r="BX330" i="1"/>
  <c r="CH330" i="1" s="1"/>
  <c r="BW330" i="1"/>
  <c r="BV330" i="1"/>
  <c r="BU330" i="1"/>
  <c r="BT330" i="1"/>
  <c r="BQ330" i="1"/>
  <c r="BP330" i="1"/>
  <c r="BM330" i="1"/>
  <c r="BL330" i="1"/>
  <c r="BI330" i="1"/>
  <c r="BH330" i="1"/>
  <c r="BE330" i="1"/>
  <c r="BD330" i="1"/>
  <c r="BA330" i="1"/>
  <c r="AZ330" i="1"/>
  <c r="AW330" i="1"/>
  <c r="AV330" i="1"/>
  <c r="AS330" i="1"/>
  <c r="AR330" i="1"/>
  <c r="AO330" i="1"/>
  <c r="AN330" i="1"/>
  <c r="AK330" i="1"/>
  <c r="AJ330" i="1"/>
  <c r="AG330" i="1"/>
  <c r="AF330" i="1"/>
  <c r="AC330" i="1"/>
  <c r="AB330" i="1"/>
  <c r="Y330" i="1"/>
  <c r="X330" i="1"/>
  <c r="U330" i="1"/>
  <c r="T330" i="1"/>
  <c r="Q330" i="1"/>
  <c r="P330" i="1"/>
  <c r="M330" i="1"/>
  <c r="L330" i="1"/>
  <c r="I330" i="1"/>
  <c r="H330" i="1"/>
  <c r="E330" i="1"/>
  <c r="D330" i="1"/>
  <c r="CC329" i="1"/>
  <c r="CB329" i="1"/>
  <c r="CA329" i="1"/>
  <c r="BZ329" i="1"/>
  <c r="BY329" i="1"/>
  <c r="CE329" i="1" s="1"/>
  <c r="BX329" i="1"/>
  <c r="BW329" i="1"/>
  <c r="BV329" i="1"/>
  <c r="CF329" i="1" s="1"/>
  <c r="BU329" i="1"/>
  <c r="BT329" i="1"/>
  <c r="BQ329" i="1"/>
  <c r="BP329" i="1"/>
  <c r="BM329" i="1"/>
  <c r="BL329" i="1"/>
  <c r="BI329" i="1"/>
  <c r="BH329" i="1"/>
  <c r="BE329" i="1"/>
  <c r="BD329" i="1"/>
  <c r="BA329" i="1"/>
  <c r="AZ329" i="1"/>
  <c r="AW329" i="1"/>
  <c r="AV329" i="1"/>
  <c r="AS329" i="1"/>
  <c r="AR329" i="1"/>
  <c r="AO329" i="1"/>
  <c r="AN329" i="1"/>
  <c r="AK329" i="1"/>
  <c r="AJ329" i="1"/>
  <c r="AG329" i="1"/>
  <c r="AF329" i="1"/>
  <c r="AC329" i="1"/>
  <c r="AB329" i="1"/>
  <c r="Y329" i="1"/>
  <c r="X329" i="1"/>
  <c r="U329" i="1"/>
  <c r="T329" i="1"/>
  <c r="Q329" i="1"/>
  <c r="P329" i="1"/>
  <c r="M329" i="1"/>
  <c r="L329" i="1"/>
  <c r="I329" i="1"/>
  <c r="H329" i="1"/>
  <c r="E329" i="1"/>
  <c r="D329" i="1"/>
  <c r="CC328" i="1"/>
  <c r="CB328" i="1"/>
  <c r="CA328" i="1"/>
  <c r="BZ328" i="1"/>
  <c r="BY328" i="1"/>
  <c r="BX328" i="1"/>
  <c r="BW328" i="1"/>
  <c r="BV328" i="1"/>
  <c r="BU328" i="1"/>
  <c r="BT328" i="1"/>
  <c r="BQ328" i="1"/>
  <c r="BP328" i="1"/>
  <c r="BM328" i="1"/>
  <c r="BL328" i="1"/>
  <c r="BI328" i="1"/>
  <c r="BH328" i="1"/>
  <c r="BE328" i="1"/>
  <c r="BD328" i="1"/>
  <c r="BA328" i="1"/>
  <c r="AZ328" i="1"/>
  <c r="AW328" i="1"/>
  <c r="AV328" i="1"/>
  <c r="AS328" i="1"/>
  <c r="AR328" i="1"/>
  <c r="AO328" i="1"/>
  <c r="AN328" i="1"/>
  <c r="AK328" i="1"/>
  <c r="AJ328" i="1"/>
  <c r="AG328" i="1"/>
  <c r="AF328" i="1"/>
  <c r="AC328" i="1"/>
  <c r="AB328" i="1"/>
  <c r="Y328" i="1"/>
  <c r="X328" i="1"/>
  <c r="U328" i="1"/>
  <c r="T328" i="1"/>
  <c r="Q328" i="1"/>
  <c r="P328" i="1"/>
  <c r="M328" i="1"/>
  <c r="L328" i="1"/>
  <c r="I328" i="1"/>
  <c r="H328" i="1"/>
  <c r="E328" i="1"/>
  <c r="D328" i="1"/>
  <c r="CC327" i="1"/>
  <c r="CB327" i="1"/>
  <c r="CA327" i="1"/>
  <c r="CG327" i="1" s="1"/>
  <c r="BZ327" i="1"/>
  <c r="BY327" i="1"/>
  <c r="BX327" i="1"/>
  <c r="BW327" i="1"/>
  <c r="BV327" i="1"/>
  <c r="BU327" i="1"/>
  <c r="BT327" i="1"/>
  <c r="BQ327" i="1"/>
  <c r="BP327" i="1"/>
  <c r="BM327" i="1"/>
  <c r="BL327" i="1"/>
  <c r="BI327" i="1"/>
  <c r="BH327" i="1"/>
  <c r="BE327" i="1"/>
  <c r="BD327" i="1"/>
  <c r="BA327" i="1"/>
  <c r="AZ327" i="1"/>
  <c r="AW327" i="1"/>
  <c r="AV327" i="1"/>
  <c r="AS327" i="1"/>
  <c r="AR327" i="1"/>
  <c r="AO327" i="1"/>
  <c r="AN327" i="1"/>
  <c r="AK327" i="1"/>
  <c r="AJ327" i="1"/>
  <c r="AG327" i="1"/>
  <c r="AF327" i="1"/>
  <c r="AC327" i="1"/>
  <c r="AB327" i="1"/>
  <c r="Y327" i="1"/>
  <c r="X327" i="1"/>
  <c r="U327" i="1"/>
  <c r="T327" i="1"/>
  <c r="Q327" i="1"/>
  <c r="P327" i="1"/>
  <c r="M327" i="1"/>
  <c r="L327" i="1"/>
  <c r="I327" i="1"/>
  <c r="H327" i="1"/>
  <c r="E327" i="1"/>
  <c r="D327" i="1"/>
  <c r="CC326" i="1"/>
  <c r="CB326" i="1"/>
  <c r="CA326" i="1"/>
  <c r="BZ326" i="1"/>
  <c r="BY326" i="1"/>
  <c r="BX326" i="1"/>
  <c r="BW326" i="1"/>
  <c r="BV326" i="1"/>
  <c r="BU326" i="1"/>
  <c r="BT326" i="1"/>
  <c r="BQ326" i="1"/>
  <c r="BP326" i="1"/>
  <c r="BM326" i="1"/>
  <c r="BL326" i="1"/>
  <c r="BI326" i="1"/>
  <c r="BH326" i="1"/>
  <c r="BE326" i="1"/>
  <c r="BD326" i="1"/>
  <c r="BA326" i="1"/>
  <c r="AZ326" i="1"/>
  <c r="AW326" i="1"/>
  <c r="AV326" i="1"/>
  <c r="AS326" i="1"/>
  <c r="AR326" i="1"/>
  <c r="AO326" i="1"/>
  <c r="AN326" i="1"/>
  <c r="AK326" i="1"/>
  <c r="AJ326" i="1"/>
  <c r="AG326" i="1"/>
  <c r="AF326" i="1"/>
  <c r="AC326" i="1"/>
  <c r="AB326" i="1"/>
  <c r="Y326" i="1"/>
  <c r="X326" i="1"/>
  <c r="U326" i="1"/>
  <c r="T326" i="1"/>
  <c r="Q326" i="1"/>
  <c r="P326" i="1"/>
  <c r="M326" i="1"/>
  <c r="L326" i="1"/>
  <c r="I326" i="1"/>
  <c r="H326" i="1"/>
  <c r="E326" i="1"/>
  <c r="D326" i="1"/>
  <c r="CC325" i="1"/>
  <c r="CB325" i="1"/>
  <c r="CA325" i="1"/>
  <c r="BZ325" i="1"/>
  <c r="BY325" i="1"/>
  <c r="BX325" i="1"/>
  <c r="BW325" i="1"/>
  <c r="BV325" i="1"/>
  <c r="BU325" i="1"/>
  <c r="BT325" i="1"/>
  <c r="BQ325" i="1"/>
  <c r="BP325" i="1"/>
  <c r="BM325" i="1"/>
  <c r="BL325" i="1"/>
  <c r="BI325" i="1"/>
  <c r="BH325" i="1"/>
  <c r="BE325" i="1"/>
  <c r="BD325" i="1"/>
  <c r="BA325" i="1"/>
  <c r="AZ325" i="1"/>
  <c r="AW325" i="1"/>
  <c r="AV325" i="1"/>
  <c r="AS325" i="1"/>
  <c r="AR325" i="1"/>
  <c r="AO325" i="1"/>
  <c r="AN325" i="1"/>
  <c r="AK325" i="1"/>
  <c r="AJ325" i="1"/>
  <c r="AG325" i="1"/>
  <c r="AF325" i="1"/>
  <c r="AC325" i="1"/>
  <c r="AB325" i="1"/>
  <c r="Y325" i="1"/>
  <c r="X325" i="1"/>
  <c r="U325" i="1"/>
  <c r="T325" i="1"/>
  <c r="Q325" i="1"/>
  <c r="P325" i="1"/>
  <c r="M325" i="1"/>
  <c r="L325" i="1"/>
  <c r="I325" i="1"/>
  <c r="H325" i="1"/>
  <c r="E325" i="1"/>
  <c r="D325" i="1"/>
  <c r="CC324" i="1"/>
  <c r="CB324" i="1"/>
  <c r="CA324" i="1"/>
  <c r="BZ324" i="1"/>
  <c r="BY324" i="1"/>
  <c r="BX324" i="1"/>
  <c r="BW324" i="1"/>
  <c r="BV324" i="1"/>
  <c r="BU324" i="1"/>
  <c r="BT324" i="1"/>
  <c r="BQ324" i="1"/>
  <c r="BP324" i="1"/>
  <c r="BM324" i="1"/>
  <c r="BL324" i="1"/>
  <c r="BI324" i="1"/>
  <c r="BH324" i="1"/>
  <c r="BE324" i="1"/>
  <c r="BD324" i="1"/>
  <c r="BA324" i="1"/>
  <c r="AZ324" i="1"/>
  <c r="AW324" i="1"/>
  <c r="AV324" i="1"/>
  <c r="AS324" i="1"/>
  <c r="AR324" i="1"/>
  <c r="AO324" i="1"/>
  <c r="AN324" i="1"/>
  <c r="AK324" i="1"/>
  <c r="AJ324" i="1"/>
  <c r="AG324" i="1"/>
  <c r="AF324" i="1"/>
  <c r="AC324" i="1"/>
  <c r="AB324" i="1"/>
  <c r="Y324" i="1"/>
  <c r="X324" i="1"/>
  <c r="U324" i="1"/>
  <c r="T324" i="1"/>
  <c r="Q324" i="1"/>
  <c r="P324" i="1"/>
  <c r="M324" i="1"/>
  <c r="L324" i="1"/>
  <c r="I324" i="1"/>
  <c r="H324" i="1"/>
  <c r="E324" i="1"/>
  <c r="D324" i="1"/>
  <c r="CC323" i="1"/>
  <c r="CB323" i="1"/>
  <c r="CA323" i="1"/>
  <c r="BZ323" i="1"/>
  <c r="BY323" i="1"/>
  <c r="BX323" i="1"/>
  <c r="BW323" i="1"/>
  <c r="BV323" i="1"/>
  <c r="BU323" i="1"/>
  <c r="BT323" i="1"/>
  <c r="BQ323" i="1"/>
  <c r="BP323" i="1"/>
  <c r="BM323" i="1"/>
  <c r="BL323" i="1"/>
  <c r="BI323" i="1"/>
  <c r="BH323" i="1"/>
  <c r="BE323" i="1"/>
  <c r="BD323" i="1"/>
  <c r="BA323" i="1"/>
  <c r="AZ323" i="1"/>
  <c r="AW323" i="1"/>
  <c r="AV323" i="1"/>
  <c r="AS323" i="1"/>
  <c r="AR323" i="1"/>
  <c r="AO323" i="1"/>
  <c r="AN323" i="1"/>
  <c r="AK323" i="1"/>
  <c r="AJ323" i="1"/>
  <c r="AG323" i="1"/>
  <c r="AF323" i="1"/>
  <c r="AC323" i="1"/>
  <c r="AB323" i="1"/>
  <c r="Y323" i="1"/>
  <c r="X323" i="1"/>
  <c r="U323" i="1"/>
  <c r="T323" i="1"/>
  <c r="Q323" i="1"/>
  <c r="P323" i="1"/>
  <c r="M323" i="1"/>
  <c r="L323" i="1"/>
  <c r="I323" i="1"/>
  <c r="H323" i="1"/>
  <c r="E323" i="1"/>
  <c r="D323" i="1"/>
  <c r="CC322" i="1"/>
  <c r="CB322" i="1"/>
  <c r="CA322" i="1"/>
  <c r="BZ322" i="1"/>
  <c r="BY322" i="1"/>
  <c r="BX322" i="1"/>
  <c r="BW322" i="1"/>
  <c r="BV322" i="1"/>
  <c r="BU322" i="1"/>
  <c r="BT322" i="1"/>
  <c r="BQ322" i="1"/>
  <c r="BP322" i="1"/>
  <c r="BM322" i="1"/>
  <c r="BL322" i="1"/>
  <c r="BI322" i="1"/>
  <c r="BH322" i="1"/>
  <c r="BE322" i="1"/>
  <c r="BD322" i="1"/>
  <c r="BA322" i="1"/>
  <c r="AZ322" i="1"/>
  <c r="AW322" i="1"/>
  <c r="AV322" i="1"/>
  <c r="AS322" i="1"/>
  <c r="AR322" i="1"/>
  <c r="AO322" i="1"/>
  <c r="AN322" i="1"/>
  <c r="AK322" i="1"/>
  <c r="AJ322" i="1"/>
  <c r="AG322" i="1"/>
  <c r="AF322" i="1"/>
  <c r="AC322" i="1"/>
  <c r="AB322" i="1"/>
  <c r="Y322" i="1"/>
  <c r="X322" i="1"/>
  <c r="U322" i="1"/>
  <c r="T322" i="1"/>
  <c r="Q322" i="1"/>
  <c r="P322" i="1"/>
  <c r="M322" i="1"/>
  <c r="L322" i="1"/>
  <c r="I322" i="1"/>
  <c r="H322" i="1"/>
  <c r="E322" i="1"/>
  <c r="D322" i="1"/>
  <c r="CC321" i="1"/>
  <c r="CB321" i="1"/>
  <c r="CA321" i="1"/>
  <c r="BZ321" i="1"/>
  <c r="BY321" i="1"/>
  <c r="BX321" i="1"/>
  <c r="BW321" i="1"/>
  <c r="BV321" i="1"/>
  <c r="BU321" i="1"/>
  <c r="BT321" i="1"/>
  <c r="BQ321" i="1"/>
  <c r="BP321" i="1"/>
  <c r="BM321" i="1"/>
  <c r="BL321" i="1"/>
  <c r="BI321" i="1"/>
  <c r="BH321" i="1"/>
  <c r="BE321" i="1"/>
  <c r="BD321" i="1"/>
  <c r="BA321" i="1"/>
  <c r="AZ321" i="1"/>
  <c r="AW321" i="1"/>
  <c r="AV321" i="1"/>
  <c r="AS321" i="1"/>
  <c r="AR321" i="1"/>
  <c r="AO321" i="1"/>
  <c r="AN321" i="1"/>
  <c r="AK321" i="1"/>
  <c r="AJ321" i="1"/>
  <c r="AG321" i="1"/>
  <c r="AF321" i="1"/>
  <c r="AC321" i="1"/>
  <c r="AB321" i="1"/>
  <c r="Y321" i="1"/>
  <c r="X321" i="1"/>
  <c r="U321" i="1"/>
  <c r="T321" i="1"/>
  <c r="Q321" i="1"/>
  <c r="P321" i="1"/>
  <c r="M321" i="1"/>
  <c r="L321" i="1"/>
  <c r="I321" i="1"/>
  <c r="H321" i="1"/>
  <c r="E321" i="1"/>
  <c r="D321" i="1"/>
  <c r="CC320" i="1"/>
  <c r="CB320" i="1"/>
  <c r="CA320" i="1"/>
  <c r="BZ320" i="1"/>
  <c r="BY320" i="1"/>
  <c r="BX320" i="1"/>
  <c r="BW320" i="1"/>
  <c r="BV320" i="1"/>
  <c r="BU320" i="1"/>
  <c r="BT320" i="1"/>
  <c r="BQ320" i="1"/>
  <c r="BP320" i="1"/>
  <c r="BM320" i="1"/>
  <c r="BL320" i="1"/>
  <c r="BI320" i="1"/>
  <c r="BH320" i="1"/>
  <c r="BE320" i="1"/>
  <c r="BD320" i="1"/>
  <c r="BA320" i="1"/>
  <c r="AZ320" i="1"/>
  <c r="AW320" i="1"/>
  <c r="AV320" i="1"/>
  <c r="AS320" i="1"/>
  <c r="AR320" i="1"/>
  <c r="AO320" i="1"/>
  <c r="AN320" i="1"/>
  <c r="AK320" i="1"/>
  <c r="AJ320" i="1"/>
  <c r="AG320" i="1"/>
  <c r="AF320" i="1"/>
  <c r="AC320" i="1"/>
  <c r="AB320" i="1"/>
  <c r="Y320" i="1"/>
  <c r="X320" i="1"/>
  <c r="U320" i="1"/>
  <c r="T320" i="1"/>
  <c r="Q320" i="1"/>
  <c r="P320" i="1"/>
  <c r="M320" i="1"/>
  <c r="L320" i="1"/>
  <c r="I320" i="1"/>
  <c r="H320" i="1"/>
  <c r="E320" i="1"/>
  <c r="D320" i="1"/>
  <c r="CC319" i="1"/>
  <c r="CB319" i="1"/>
  <c r="CA319" i="1"/>
  <c r="BZ319" i="1"/>
  <c r="BY319" i="1"/>
  <c r="BX319" i="1"/>
  <c r="BW319" i="1"/>
  <c r="BV319" i="1"/>
  <c r="BU319" i="1"/>
  <c r="BT319" i="1"/>
  <c r="BQ319" i="1"/>
  <c r="BP319" i="1"/>
  <c r="BM319" i="1"/>
  <c r="BL319" i="1"/>
  <c r="BI319" i="1"/>
  <c r="BH319" i="1"/>
  <c r="BE319" i="1"/>
  <c r="BD319" i="1"/>
  <c r="BA319" i="1"/>
  <c r="AZ319" i="1"/>
  <c r="AW319" i="1"/>
  <c r="AV319" i="1"/>
  <c r="AS319" i="1"/>
  <c r="AR319" i="1"/>
  <c r="AO319" i="1"/>
  <c r="AN319" i="1"/>
  <c r="AK319" i="1"/>
  <c r="AJ319" i="1"/>
  <c r="AG319" i="1"/>
  <c r="AF319" i="1"/>
  <c r="AC319" i="1"/>
  <c r="AB319" i="1"/>
  <c r="Y319" i="1"/>
  <c r="X319" i="1"/>
  <c r="U319" i="1"/>
  <c r="T319" i="1"/>
  <c r="Q319" i="1"/>
  <c r="P319" i="1"/>
  <c r="M319" i="1"/>
  <c r="L319" i="1"/>
  <c r="I319" i="1"/>
  <c r="H319" i="1"/>
  <c r="E319" i="1"/>
  <c r="D319" i="1"/>
  <c r="CC318" i="1"/>
  <c r="CB318" i="1"/>
  <c r="CA318" i="1"/>
  <c r="BZ318" i="1"/>
  <c r="BY318" i="1"/>
  <c r="BX318" i="1"/>
  <c r="BW318" i="1"/>
  <c r="BV318" i="1"/>
  <c r="BU318" i="1"/>
  <c r="BT318" i="1"/>
  <c r="BQ318" i="1"/>
  <c r="BP318" i="1"/>
  <c r="BM318" i="1"/>
  <c r="BL318" i="1"/>
  <c r="BI318" i="1"/>
  <c r="BH318" i="1"/>
  <c r="BE318" i="1"/>
  <c r="BD318" i="1"/>
  <c r="BA318" i="1"/>
  <c r="AZ318" i="1"/>
  <c r="AW318" i="1"/>
  <c r="AV318" i="1"/>
  <c r="AS318" i="1"/>
  <c r="AR318" i="1"/>
  <c r="AO318" i="1"/>
  <c r="AN318" i="1"/>
  <c r="AK318" i="1"/>
  <c r="AJ318" i="1"/>
  <c r="AG318" i="1"/>
  <c r="AF318" i="1"/>
  <c r="AC318" i="1"/>
  <c r="AB318" i="1"/>
  <c r="Y318" i="1"/>
  <c r="X318" i="1"/>
  <c r="U318" i="1"/>
  <c r="T318" i="1"/>
  <c r="Q318" i="1"/>
  <c r="P318" i="1"/>
  <c r="M318" i="1"/>
  <c r="L318" i="1"/>
  <c r="I318" i="1"/>
  <c r="H318" i="1"/>
  <c r="E318" i="1"/>
  <c r="D318" i="1"/>
  <c r="CC317" i="1"/>
  <c r="CB317" i="1"/>
  <c r="CA317" i="1"/>
  <c r="BZ317" i="1"/>
  <c r="BY317" i="1"/>
  <c r="BX317" i="1"/>
  <c r="BW317" i="1"/>
  <c r="BV317" i="1"/>
  <c r="BU317" i="1"/>
  <c r="BT317" i="1"/>
  <c r="BQ317" i="1"/>
  <c r="BP317" i="1"/>
  <c r="BM317" i="1"/>
  <c r="BL317" i="1"/>
  <c r="BI317" i="1"/>
  <c r="BH317" i="1"/>
  <c r="BE317" i="1"/>
  <c r="BD317" i="1"/>
  <c r="BA317" i="1"/>
  <c r="AZ317" i="1"/>
  <c r="AW317" i="1"/>
  <c r="AV317" i="1"/>
  <c r="AS317" i="1"/>
  <c r="AR317" i="1"/>
  <c r="AO317" i="1"/>
  <c r="AN317" i="1"/>
  <c r="AK317" i="1"/>
  <c r="AJ317" i="1"/>
  <c r="AG317" i="1"/>
  <c r="AF317" i="1"/>
  <c r="AC317" i="1"/>
  <c r="AB317" i="1"/>
  <c r="Y317" i="1"/>
  <c r="X317" i="1"/>
  <c r="U317" i="1"/>
  <c r="T317" i="1"/>
  <c r="Q317" i="1"/>
  <c r="P317" i="1"/>
  <c r="M317" i="1"/>
  <c r="L317" i="1"/>
  <c r="I317" i="1"/>
  <c r="H317" i="1"/>
  <c r="E317" i="1"/>
  <c r="D317" i="1"/>
  <c r="CE316" i="1"/>
  <c r="CC316" i="1"/>
  <c r="CB316" i="1"/>
  <c r="CA316" i="1"/>
  <c r="BZ316" i="1"/>
  <c r="BY316" i="1"/>
  <c r="BX316" i="1"/>
  <c r="BW316" i="1"/>
  <c r="CH316" i="1" s="1"/>
  <c r="BV316" i="1"/>
  <c r="BU316" i="1"/>
  <c r="BT316" i="1"/>
  <c r="BQ316" i="1"/>
  <c r="BP316" i="1"/>
  <c r="BM316" i="1"/>
  <c r="BL316" i="1"/>
  <c r="BI316" i="1"/>
  <c r="BH316" i="1"/>
  <c r="BE316" i="1"/>
  <c r="BD316" i="1"/>
  <c r="BA316" i="1"/>
  <c r="AZ316" i="1"/>
  <c r="AW316" i="1"/>
  <c r="AV316" i="1"/>
  <c r="AS316" i="1"/>
  <c r="AR316" i="1"/>
  <c r="AO316" i="1"/>
  <c r="AN316" i="1"/>
  <c r="AK316" i="1"/>
  <c r="AJ316" i="1"/>
  <c r="AG316" i="1"/>
  <c r="AF316" i="1"/>
  <c r="AC316" i="1"/>
  <c r="AB316" i="1"/>
  <c r="Y316" i="1"/>
  <c r="X316" i="1"/>
  <c r="U316" i="1"/>
  <c r="T316" i="1"/>
  <c r="Q316" i="1"/>
  <c r="P316" i="1"/>
  <c r="M316" i="1"/>
  <c r="L316" i="1"/>
  <c r="I316" i="1"/>
  <c r="H316" i="1"/>
  <c r="E316" i="1"/>
  <c r="D316" i="1"/>
  <c r="CF315" i="1"/>
  <c r="CE315" i="1"/>
  <c r="CC315" i="1"/>
  <c r="CB315" i="1"/>
  <c r="CA315" i="1"/>
  <c r="BZ315" i="1"/>
  <c r="BY315" i="1"/>
  <c r="BX315" i="1"/>
  <c r="CD315" i="1" s="1"/>
  <c r="BW315" i="1"/>
  <c r="BV315" i="1"/>
  <c r="BU315" i="1"/>
  <c r="BT315" i="1"/>
  <c r="BQ315" i="1"/>
  <c r="BP315" i="1"/>
  <c r="BM315" i="1"/>
  <c r="BL315" i="1"/>
  <c r="BI315" i="1"/>
  <c r="BH315" i="1"/>
  <c r="BE315" i="1"/>
  <c r="BD315" i="1"/>
  <c r="BA315" i="1"/>
  <c r="AZ315" i="1"/>
  <c r="AW315" i="1"/>
  <c r="AV315" i="1"/>
  <c r="AS315" i="1"/>
  <c r="AR315" i="1"/>
  <c r="AO315" i="1"/>
  <c r="AN315" i="1"/>
  <c r="AK315" i="1"/>
  <c r="AJ315" i="1"/>
  <c r="AG315" i="1"/>
  <c r="AF315" i="1"/>
  <c r="AC315" i="1"/>
  <c r="AB315" i="1"/>
  <c r="Y315" i="1"/>
  <c r="X315" i="1"/>
  <c r="U315" i="1"/>
  <c r="T315" i="1"/>
  <c r="Q315" i="1"/>
  <c r="P315" i="1"/>
  <c r="M315" i="1"/>
  <c r="L315" i="1"/>
  <c r="I315" i="1"/>
  <c r="H315" i="1"/>
  <c r="E315" i="1"/>
  <c r="D315" i="1"/>
  <c r="CG314" i="1"/>
  <c r="CF314" i="1"/>
  <c r="CE314" i="1"/>
  <c r="CC314" i="1"/>
  <c r="CB314" i="1"/>
  <c r="CA314" i="1"/>
  <c r="BZ314" i="1"/>
  <c r="BY314" i="1"/>
  <c r="BX314" i="1"/>
  <c r="CD314" i="1" s="1"/>
  <c r="BW314" i="1"/>
  <c r="BV314" i="1"/>
  <c r="BU314" i="1"/>
  <c r="BT314" i="1"/>
  <c r="BQ314" i="1"/>
  <c r="BP314" i="1"/>
  <c r="BM314" i="1"/>
  <c r="BL314" i="1"/>
  <c r="BI314" i="1"/>
  <c r="BH314" i="1"/>
  <c r="BE314" i="1"/>
  <c r="BD314" i="1"/>
  <c r="BA314" i="1"/>
  <c r="AZ314" i="1"/>
  <c r="AW314" i="1"/>
  <c r="AV314" i="1"/>
  <c r="AS314" i="1"/>
  <c r="AR314" i="1"/>
  <c r="AO314" i="1"/>
  <c r="AN314" i="1"/>
  <c r="AK314" i="1"/>
  <c r="AJ314" i="1"/>
  <c r="AG314" i="1"/>
  <c r="AF314" i="1"/>
  <c r="AC314" i="1"/>
  <c r="AB314" i="1"/>
  <c r="Y314" i="1"/>
  <c r="X314" i="1"/>
  <c r="U314" i="1"/>
  <c r="T314" i="1"/>
  <c r="Q314" i="1"/>
  <c r="P314" i="1"/>
  <c r="M314" i="1"/>
  <c r="L314" i="1"/>
  <c r="I314" i="1"/>
  <c r="H314" i="1"/>
  <c r="E314" i="1"/>
  <c r="D314" i="1"/>
  <c r="CH313" i="1"/>
  <c r="CG313" i="1"/>
  <c r="CF313" i="1"/>
  <c r="CC313" i="1"/>
  <c r="CB313" i="1"/>
  <c r="CA313" i="1"/>
  <c r="BZ313" i="1"/>
  <c r="BY313" i="1"/>
  <c r="CE313" i="1" s="1"/>
  <c r="BX313" i="1"/>
  <c r="CD313" i="1" s="1"/>
  <c r="BW313" i="1"/>
  <c r="BV313" i="1"/>
  <c r="BU313" i="1"/>
  <c r="BT313" i="1"/>
  <c r="BQ313" i="1"/>
  <c r="BP313" i="1"/>
  <c r="BM313" i="1"/>
  <c r="BL313" i="1"/>
  <c r="BI313" i="1"/>
  <c r="BH313" i="1"/>
  <c r="BE313" i="1"/>
  <c r="BD313" i="1"/>
  <c r="BA313" i="1"/>
  <c r="AZ313" i="1"/>
  <c r="AW313" i="1"/>
  <c r="AV313" i="1"/>
  <c r="AS313" i="1"/>
  <c r="AR313" i="1"/>
  <c r="AO313" i="1"/>
  <c r="AN313" i="1"/>
  <c r="AK313" i="1"/>
  <c r="AJ313" i="1"/>
  <c r="AG313" i="1"/>
  <c r="AF313" i="1"/>
  <c r="AC313" i="1"/>
  <c r="AB313" i="1"/>
  <c r="Y313" i="1"/>
  <c r="X313" i="1"/>
  <c r="U313" i="1"/>
  <c r="T313" i="1"/>
  <c r="Q313" i="1"/>
  <c r="P313" i="1"/>
  <c r="M313" i="1"/>
  <c r="L313" i="1"/>
  <c r="I313" i="1"/>
  <c r="H313" i="1"/>
  <c r="E313" i="1"/>
  <c r="D313" i="1"/>
  <c r="CH312" i="1"/>
  <c r="CG312" i="1"/>
  <c r="CC312" i="1"/>
  <c r="CB312" i="1"/>
  <c r="CA312" i="1"/>
  <c r="BZ312" i="1"/>
  <c r="BY312" i="1"/>
  <c r="CE312" i="1" s="1"/>
  <c r="BX312" i="1"/>
  <c r="CF312" i="1" s="1"/>
  <c r="BW312" i="1"/>
  <c r="BV312" i="1"/>
  <c r="BU312" i="1"/>
  <c r="BT312" i="1"/>
  <c r="BQ312" i="1"/>
  <c r="BP312" i="1"/>
  <c r="BM312" i="1"/>
  <c r="BL312" i="1"/>
  <c r="BI312" i="1"/>
  <c r="BH312" i="1"/>
  <c r="BE312" i="1"/>
  <c r="BD312" i="1"/>
  <c r="BA312" i="1"/>
  <c r="AZ312" i="1"/>
  <c r="AW312" i="1"/>
  <c r="AV312" i="1"/>
  <c r="AS312" i="1"/>
  <c r="AR312" i="1"/>
  <c r="AO312" i="1"/>
  <c r="AN312" i="1"/>
  <c r="AK312" i="1"/>
  <c r="AJ312" i="1"/>
  <c r="AG312" i="1"/>
  <c r="AF312" i="1"/>
  <c r="AC312" i="1"/>
  <c r="AB312" i="1"/>
  <c r="Y312" i="1"/>
  <c r="X312" i="1"/>
  <c r="U312" i="1"/>
  <c r="T312" i="1"/>
  <c r="Q312" i="1"/>
  <c r="P312" i="1"/>
  <c r="M312" i="1"/>
  <c r="L312" i="1"/>
  <c r="I312" i="1"/>
  <c r="H312" i="1"/>
  <c r="E312" i="1"/>
  <c r="D312" i="1"/>
  <c r="CH311" i="1"/>
  <c r="CC311" i="1"/>
  <c r="CB311" i="1"/>
  <c r="CA311" i="1"/>
  <c r="BZ311" i="1"/>
  <c r="BY311" i="1"/>
  <c r="CE311" i="1" s="1"/>
  <c r="BX311" i="1"/>
  <c r="CD311" i="1" s="1"/>
  <c r="BW311" i="1"/>
  <c r="BV311" i="1"/>
  <c r="CF311" i="1" s="1"/>
  <c r="BU311" i="1"/>
  <c r="BT311" i="1"/>
  <c r="BQ311" i="1"/>
  <c r="BP311" i="1"/>
  <c r="BM311" i="1"/>
  <c r="BL311" i="1"/>
  <c r="BI311" i="1"/>
  <c r="BH311" i="1"/>
  <c r="BE311" i="1"/>
  <c r="BD311" i="1"/>
  <c r="BA311" i="1"/>
  <c r="AZ311" i="1"/>
  <c r="AW311" i="1"/>
  <c r="AV311" i="1"/>
  <c r="AS311" i="1"/>
  <c r="AR311" i="1"/>
  <c r="AO311" i="1"/>
  <c r="AN311" i="1"/>
  <c r="AK311" i="1"/>
  <c r="AJ311" i="1"/>
  <c r="AG311" i="1"/>
  <c r="AF311" i="1"/>
  <c r="AC311" i="1"/>
  <c r="AB311" i="1"/>
  <c r="Y311" i="1"/>
  <c r="X311" i="1"/>
  <c r="U311" i="1"/>
  <c r="T311" i="1"/>
  <c r="Q311" i="1"/>
  <c r="P311" i="1"/>
  <c r="M311" i="1"/>
  <c r="L311" i="1"/>
  <c r="I311" i="1"/>
  <c r="H311" i="1"/>
  <c r="E311" i="1"/>
  <c r="D311" i="1"/>
  <c r="CH310" i="1"/>
  <c r="CC310" i="1"/>
  <c r="CB310" i="1"/>
  <c r="CA310" i="1"/>
  <c r="BZ310" i="1"/>
  <c r="BY310" i="1"/>
  <c r="CG310" i="1" s="1"/>
  <c r="BX310" i="1"/>
  <c r="CD310" i="1" s="1"/>
  <c r="BW310" i="1"/>
  <c r="BV310" i="1"/>
  <c r="BU310" i="1"/>
  <c r="BT310" i="1"/>
  <c r="BQ310" i="1"/>
  <c r="BP310" i="1"/>
  <c r="BM310" i="1"/>
  <c r="BL310" i="1"/>
  <c r="BI310" i="1"/>
  <c r="BH310" i="1"/>
  <c r="BE310" i="1"/>
  <c r="BD310" i="1"/>
  <c r="BA310" i="1"/>
  <c r="AZ310" i="1"/>
  <c r="AW310" i="1"/>
  <c r="AV310" i="1"/>
  <c r="AS310" i="1"/>
  <c r="AR310" i="1"/>
  <c r="AO310" i="1"/>
  <c r="AN310" i="1"/>
  <c r="AK310" i="1"/>
  <c r="AJ310" i="1"/>
  <c r="AG310" i="1"/>
  <c r="AF310" i="1"/>
  <c r="AC310" i="1"/>
  <c r="AB310" i="1"/>
  <c r="Y310" i="1"/>
  <c r="X310" i="1"/>
  <c r="U310" i="1"/>
  <c r="T310" i="1"/>
  <c r="Q310" i="1"/>
  <c r="P310" i="1"/>
  <c r="M310" i="1"/>
  <c r="L310" i="1"/>
  <c r="I310" i="1"/>
  <c r="H310" i="1"/>
  <c r="E310" i="1"/>
  <c r="D310" i="1"/>
  <c r="CF309" i="1"/>
  <c r="CC309" i="1"/>
  <c r="CB309" i="1"/>
  <c r="CA309" i="1"/>
  <c r="BZ309" i="1"/>
  <c r="BY309" i="1"/>
  <c r="CE309" i="1" s="1"/>
  <c r="BX309" i="1"/>
  <c r="CD309" i="1" s="1"/>
  <c r="BW309" i="1"/>
  <c r="BV309" i="1"/>
  <c r="BU309" i="1"/>
  <c r="BT309" i="1"/>
  <c r="BQ309" i="1"/>
  <c r="BP309" i="1"/>
  <c r="BM309" i="1"/>
  <c r="BL309" i="1"/>
  <c r="BI309" i="1"/>
  <c r="BH309" i="1"/>
  <c r="BE309" i="1"/>
  <c r="BD309" i="1"/>
  <c r="BA309" i="1"/>
  <c r="AZ309" i="1"/>
  <c r="AW309" i="1"/>
  <c r="AV309" i="1"/>
  <c r="AS309" i="1"/>
  <c r="AR309" i="1"/>
  <c r="AO309" i="1"/>
  <c r="AN309" i="1"/>
  <c r="AK309" i="1"/>
  <c r="AJ309" i="1"/>
  <c r="AG309" i="1"/>
  <c r="AF309" i="1"/>
  <c r="AC309" i="1"/>
  <c r="AB309" i="1"/>
  <c r="Y309" i="1"/>
  <c r="X309" i="1"/>
  <c r="U309" i="1"/>
  <c r="T309" i="1"/>
  <c r="Q309" i="1"/>
  <c r="P309" i="1"/>
  <c r="M309" i="1"/>
  <c r="L309" i="1"/>
  <c r="I309" i="1"/>
  <c r="H309" i="1"/>
  <c r="E309" i="1"/>
  <c r="D309" i="1"/>
  <c r="CH308" i="1"/>
  <c r="CG308" i="1"/>
  <c r="CC308" i="1"/>
  <c r="CB308" i="1"/>
  <c r="CA308" i="1"/>
  <c r="BZ308" i="1"/>
  <c r="BY308" i="1"/>
  <c r="CE308" i="1" s="1"/>
  <c r="BX308" i="1"/>
  <c r="CF308" i="1" s="1"/>
  <c r="BW308" i="1"/>
  <c r="BV308" i="1"/>
  <c r="BU308" i="1"/>
  <c r="BT308" i="1"/>
  <c r="BQ308" i="1"/>
  <c r="BP308" i="1"/>
  <c r="BM308" i="1"/>
  <c r="BL308" i="1"/>
  <c r="BI308" i="1"/>
  <c r="BH308" i="1"/>
  <c r="BE308" i="1"/>
  <c r="BD308" i="1"/>
  <c r="BA308" i="1"/>
  <c r="AZ308" i="1"/>
  <c r="AW308" i="1"/>
  <c r="AV308" i="1"/>
  <c r="AS308" i="1"/>
  <c r="AR308" i="1"/>
  <c r="AO308" i="1"/>
  <c r="AN308" i="1"/>
  <c r="AK308" i="1"/>
  <c r="AJ308" i="1"/>
  <c r="AG308" i="1"/>
  <c r="AF308" i="1"/>
  <c r="AC308" i="1"/>
  <c r="AB308" i="1"/>
  <c r="Y308" i="1"/>
  <c r="X308" i="1"/>
  <c r="U308" i="1"/>
  <c r="T308" i="1"/>
  <c r="Q308" i="1"/>
  <c r="P308" i="1"/>
  <c r="M308" i="1"/>
  <c r="L308" i="1"/>
  <c r="I308" i="1"/>
  <c r="H308" i="1"/>
  <c r="E308" i="1"/>
  <c r="D308" i="1"/>
  <c r="CH307" i="1"/>
  <c r="CD307" i="1"/>
  <c r="CC307" i="1"/>
  <c r="CB307" i="1"/>
  <c r="CA307" i="1"/>
  <c r="BZ307" i="1"/>
  <c r="CF307" i="1" s="1"/>
  <c r="BY307" i="1"/>
  <c r="CG307" i="1" s="1"/>
  <c r="BX307" i="1"/>
  <c r="BW307" i="1"/>
  <c r="BV307" i="1"/>
  <c r="BU307" i="1"/>
  <c r="BT307" i="1"/>
  <c r="BQ307" i="1"/>
  <c r="BP307" i="1"/>
  <c r="BM307" i="1"/>
  <c r="BL307" i="1"/>
  <c r="BI307" i="1"/>
  <c r="BH307" i="1"/>
  <c r="BE307" i="1"/>
  <c r="BD307" i="1"/>
  <c r="BA307" i="1"/>
  <c r="AZ307" i="1"/>
  <c r="AW307" i="1"/>
  <c r="AV307" i="1"/>
  <c r="AS307" i="1"/>
  <c r="AR307" i="1"/>
  <c r="AO307" i="1"/>
  <c r="AN307" i="1"/>
  <c r="AK307" i="1"/>
  <c r="AJ307" i="1"/>
  <c r="AG307" i="1"/>
  <c r="AF307" i="1"/>
  <c r="AC307" i="1"/>
  <c r="AB307" i="1"/>
  <c r="Y307" i="1"/>
  <c r="X307" i="1"/>
  <c r="U307" i="1"/>
  <c r="T307" i="1"/>
  <c r="Q307" i="1"/>
  <c r="P307" i="1"/>
  <c r="M307" i="1"/>
  <c r="L307" i="1"/>
  <c r="I307" i="1"/>
  <c r="H307" i="1"/>
  <c r="E307" i="1"/>
  <c r="D307" i="1"/>
  <c r="CD306" i="1"/>
  <c r="CC306" i="1"/>
  <c r="CB306" i="1"/>
  <c r="CA306" i="1"/>
  <c r="BZ306" i="1"/>
  <c r="BY306" i="1"/>
  <c r="CE306" i="1" s="1"/>
  <c r="BX306" i="1"/>
  <c r="BW306" i="1"/>
  <c r="CH306" i="1" s="1"/>
  <c r="BV306" i="1"/>
  <c r="BU306" i="1"/>
  <c r="BT306" i="1"/>
  <c r="BQ306" i="1"/>
  <c r="BP306" i="1"/>
  <c r="BM306" i="1"/>
  <c r="BL306" i="1"/>
  <c r="BI306" i="1"/>
  <c r="BH306" i="1"/>
  <c r="BE306" i="1"/>
  <c r="BD306" i="1"/>
  <c r="BA306" i="1"/>
  <c r="AZ306" i="1"/>
  <c r="AW306" i="1"/>
  <c r="AV306" i="1"/>
  <c r="AS306" i="1"/>
  <c r="AR306" i="1"/>
  <c r="AO306" i="1"/>
  <c r="AN306" i="1"/>
  <c r="AK306" i="1"/>
  <c r="AJ306" i="1"/>
  <c r="AG306" i="1"/>
  <c r="AF306" i="1"/>
  <c r="AC306" i="1"/>
  <c r="AB306" i="1"/>
  <c r="Y306" i="1"/>
  <c r="X306" i="1"/>
  <c r="U306" i="1"/>
  <c r="T306" i="1"/>
  <c r="Q306" i="1"/>
  <c r="P306" i="1"/>
  <c r="M306" i="1"/>
  <c r="L306" i="1"/>
  <c r="I306" i="1"/>
  <c r="H306" i="1"/>
  <c r="E306" i="1"/>
  <c r="D306" i="1"/>
  <c r="CE305" i="1"/>
  <c r="CC305" i="1"/>
  <c r="CB305" i="1"/>
  <c r="CA305" i="1"/>
  <c r="BZ305" i="1"/>
  <c r="BY305" i="1"/>
  <c r="BX305" i="1"/>
  <c r="BW305" i="1"/>
  <c r="BV305" i="1"/>
  <c r="BU305" i="1"/>
  <c r="BT305" i="1"/>
  <c r="BQ305" i="1"/>
  <c r="BP305" i="1"/>
  <c r="BM305" i="1"/>
  <c r="BL305" i="1"/>
  <c r="BI305" i="1"/>
  <c r="BH305" i="1"/>
  <c r="BE305" i="1"/>
  <c r="BD305" i="1"/>
  <c r="BA305" i="1"/>
  <c r="AZ305" i="1"/>
  <c r="AW305" i="1"/>
  <c r="AV305" i="1"/>
  <c r="AS305" i="1"/>
  <c r="AR305" i="1"/>
  <c r="AO305" i="1"/>
  <c r="AN305" i="1"/>
  <c r="AK305" i="1"/>
  <c r="AJ305" i="1"/>
  <c r="AG305" i="1"/>
  <c r="AF305" i="1"/>
  <c r="AC305" i="1"/>
  <c r="AB305" i="1"/>
  <c r="Y305" i="1"/>
  <c r="X305" i="1"/>
  <c r="U305" i="1"/>
  <c r="T305" i="1"/>
  <c r="Q305" i="1"/>
  <c r="P305" i="1"/>
  <c r="M305" i="1"/>
  <c r="L305" i="1"/>
  <c r="I305" i="1"/>
  <c r="H305" i="1"/>
  <c r="E305" i="1"/>
  <c r="D305" i="1"/>
  <c r="CC304" i="1"/>
  <c r="CB304" i="1"/>
  <c r="CA304" i="1"/>
  <c r="BZ304" i="1"/>
  <c r="BY304" i="1"/>
  <c r="BX304" i="1"/>
  <c r="BW304" i="1"/>
  <c r="BV304" i="1"/>
  <c r="BU304" i="1"/>
  <c r="BT304" i="1"/>
  <c r="BQ304" i="1"/>
  <c r="BP304" i="1"/>
  <c r="BM304" i="1"/>
  <c r="BL304" i="1"/>
  <c r="BI304" i="1"/>
  <c r="BH304" i="1"/>
  <c r="BE304" i="1"/>
  <c r="BD304" i="1"/>
  <c r="BA304" i="1"/>
  <c r="AZ304" i="1"/>
  <c r="AW304" i="1"/>
  <c r="AV304" i="1"/>
  <c r="AS304" i="1"/>
  <c r="AR304" i="1"/>
  <c r="AO304" i="1"/>
  <c r="AN304" i="1"/>
  <c r="AK304" i="1"/>
  <c r="AJ304" i="1"/>
  <c r="AG304" i="1"/>
  <c r="AF304" i="1"/>
  <c r="AC304" i="1"/>
  <c r="AB304" i="1"/>
  <c r="Y304" i="1"/>
  <c r="X304" i="1"/>
  <c r="U304" i="1"/>
  <c r="T304" i="1"/>
  <c r="Q304" i="1"/>
  <c r="P304" i="1"/>
  <c r="M304" i="1"/>
  <c r="L304" i="1"/>
  <c r="I304" i="1"/>
  <c r="H304" i="1"/>
  <c r="E304" i="1"/>
  <c r="D304" i="1"/>
  <c r="CC303" i="1"/>
  <c r="CB303" i="1"/>
  <c r="CA303" i="1"/>
  <c r="BZ303" i="1"/>
  <c r="BY303" i="1"/>
  <c r="CG303" i="1" s="1"/>
  <c r="BX303" i="1"/>
  <c r="BW303" i="1"/>
  <c r="BV303" i="1"/>
  <c r="BU303" i="1"/>
  <c r="BT303" i="1"/>
  <c r="BQ303" i="1"/>
  <c r="BP303" i="1"/>
  <c r="BM303" i="1"/>
  <c r="BL303" i="1"/>
  <c r="BI303" i="1"/>
  <c r="BH303" i="1"/>
  <c r="BE303" i="1"/>
  <c r="BD303" i="1"/>
  <c r="BA303" i="1"/>
  <c r="AZ303" i="1"/>
  <c r="AW303" i="1"/>
  <c r="AV303" i="1"/>
  <c r="AS303" i="1"/>
  <c r="AR303" i="1"/>
  <c r="AO303" i="1"/>
  <c r="AN303" i="1"/>
  <c r="AK303" i="1"/>
  <c r="AJ303" i="1"/>
  <c r="AG303" i="1"/>
  <c r="AF303" i="1"/>
  <c r="AC303" i="1"/>
  <c r="AB303" i="1"/>
  <c r="Y303" i="1"/>
  <c r="X303" i="1"/>
  <c r="U303" i="1"/>
  <c r="T303" i="1"/>
  <c r="Q303" i="1"/>
  <c r="P303" i="1"/>
  <c r="M303" i="1"/>
  <c r="L303" i="1"/>
  <c r="I303" i="1"/>
  <c r="H303" i="1"/>
  <c r="E303" i="1"/>
  <c r="D303" i="1"/>
  <c r="CC302" i="1"/>
  <c r="CB302" i="1"/>
  <c r="CA302" i="1"/>
  <c r="BZ302" i="1"/>
  <c r="BY302" i="1"/>
  <c r="BX302" i="1"/>
  <c r="BW302" i="1"/>
  <c r="CH302" i="1" s="1"/>
  <c r="BV302" i="1"/>
  <c r="BU302" i="1"/>
  <c r="BT302" i="1"/>
  <c r="BQ302" i="1"/>
  <c r="BP302" i="1"/>
  <c r="BM302" i="1"/>
  <c r="BL302" i="1"/>
  <c r="BI302" i="1"/>
  <c r="BH302" i="1"/>
  <c r="BE302" i="1"/>
  <c r="BD302" i="1"/>
  <c r="BA302" i="1"/>
  <c r="AZ302" i="1"/>
  <c r="AW302" i="1"/>
  <c r="AV302" i="1"/>
  <c r="AS302" i="1"/>
  <c r="AR302" i="1"/>
  <c r="AO302" i="1"/>
  <c r="AN302" i="1"/>
  <c r="AK302" i="1"/>
  <c r="AJ302" i="1"/>
  <c r="AG302" i="1"/>
  <c r="AF302" i="1"/>
  <c r="AC302" i="1"/>
  <c r="AB302" i="1"/>
  <c r="Y302" i="1"/>
  <c r="X302" i="1"/>
  <c r="U302" i="1"/>
  <c r="T302" i="1"/>
  <c r="Q302" i="1"/>
  <c r="P302" i="1"/>
  <c r="M302" i="1"/>
  <c r="L302" i="1"/>
  <c r="I302" i="1"/>
  <c r="H302" i="1"/>
  <c r="E302" i="1"/>
  <c r="D302" i="1"/>
  <c r="CC301" i="1"/>
  <c r="CB301" i="1"/>
  <c r="CA301" i="1"/>
  <c r="BZ301" i="1"/>
  <c r="BY301" i="1"/>
  <c r="BX301" i="1"/>
  <c r="BW301" i="1"/>
  <c r="BV301" i="1"/>
  <c r="BU301" i="1"/>
  <c r="BT301" i="1"/>
  <c r="BQ301" i="1"/>
  <c r="BP301" i="1"/>
  <c r="BM301" i="1"/>
  <c r="BL301" i="1"/>
  <c r="BI301" i="1"/>
  <c r="BH301" i="1"/>
  <c r="BE301" i="1"/>
  <c r="BD301" i="1"/>
  <c r="BA301" i="1"/>
  <c r="AZ301" i="1"/>
  <c r="AW301" i="1"/>
  <c r="AV301" i="1"/>
  <c r="AS301" i="1"/>
  <c r="AR301" i="1"/>
  <c r="AO301" i="1"/>
  <c r="AN301" i="1"/>
  <c r="AK301" i="1"/>
  <c r="AJ301" i="1"/>
  <c r="AG301" i="1"/>
  <c r="AF301" i="1"/>
  <c r="AC301" i="1"/>
  <c r="AB301" i="1"/>
  <c r="Y301" i="1"/>
  <c r="X301" i="1"/>
  <c r="U301" i="1"/>
  <c r="T301" i="1"/>
  <c r="Q301" i="1"/>
  <c r="P301" i="1"/>
  <c r="M301" i="1"/>
  <c r="L301" i="1"/>
  <c r="I301" i="1"/>
  <c r="H301" i="1"/>
  <c r="E301" i="1"/>
  <c r="D301" i="1"/>
  <c r="CC300" i="1"/>
  <c r="CB300" i="1"/>
  <c r="CA300" i="1"/>
  <c r="BZ300" i="1"/>
  <c r="BY300" i="1"/>
  <c r="BX300" i="1"/>
  <c r="BW300" i="1"/>
  <c r="BV300" i="1"/>
  <c r="BU300" i="1"/>
  <c r="BT300" i="1"/>
  <c r="BQ300" i="1"/>
  <c r="BP300" i="1"/>
  <c r="BM300" i="1"/>
  <c r="BL300" i="1"/>
  <c r="BI300" i="1"/>
  <c r="BH300" i="1"/>
  <c r="BE300" i="1"/>
  <c r="BD300" i="1"/>
  <c r="BA300" i="1"/>
  <c r="AZ300" i="1"/>
  <c r="AW300" i="1"/>
  <c r="AV300" i="1"/>
  <c r="AS300" i="1"/>
  <c r="AR300" i="1"/>
  <c r="AO300" i="1"/>
  <c r="AN300" i="1"/>
  <c r="AK300" i="1"/>
  <c r="AJ300" i="1"/>
  <c r="AG300" i="1"/>
  <c r="AF300" i="1"/>
  <c r="AC300" i="1"/>
  <c r="AB300" i="1"/>
  <c r="Y300" i="1"/>
  <c r="X300" i="1"/>
  <c r="U300" i="1"/>
  <c r="T300" i="1"/>
  <c r="Q300" i="1"/>
  <c r="P300" i="1"/>
  <c r="M300" i="1"/>
  <c r="L300" i="1"/>
  <c r="I300" i="1"/>
  <c r="H300" i="1"/>
  <c r="E300" i="1"/>
  <c r="D300" i="1"/>
  <c r="CC299" i="1"/>
  <c r="CB299" i="1"/>
  <c r="CA299" i="1"/>
  <c r="BZ299" i="1"/>
  <c r="BY299" i="1"/>
  <c r="BX299" i="1"/>
  <c r="BW299" i="1"/>
  <c r="BV299" i="1"/>
  <c r="BU299" i="1"/>
  <c r="BT299" i="1"/>
  <c r="BQ299" i="1"/>
  <c r="BP299" i="1"/>
  <c r="BM299" i="1"/>
  <c r="BL299" i="1"/>
  <c r="BI299" i="1"/>
  <c r="BH299" i="1"/>
  <c r="BE299" i="1"/>
  <c r="BD299" i="1"/>
  <c r="BA299" i="1"/>
  <c r="AZ299" i="1"/>
  <c r="AW299" i="1"/>
  <c r="AV299" i="1"/>
  <c r="AS299" i="1"/>
  <c r="AR299" i="1"/>
  <c r="AO299" i="1"/>
  <c r="AN299" i="1"/>
  <c r="AK299" i="1"/>
  <c r="AJ299" i="1"/>
  <c r="AG299" i="1"/>
  <c r="AF299" i="1"/>
  <c r="AC299" i="1"/>
  <c r="AB299" i="1"/>
  <c r="Y299" i="1"/>
  <c r="X299" i="1"/>
  <c r="U299" i="1"/>
  <c r="T299" i="1"/>
  <c r="Q299" i="1"/>
  <c r="P299" i="1"/>
  <c r="M299" i="1"/>
  <c r="L299" i="1"/>
  <c r="I299" i="1"/>
  <c r="H299" i="1"/>
  <c r="E299" i="1"/>
  <c r="D299" i="1"/>
  <c r="CC298" i="1"/>
  <c r="CB298" i="1"/>
  <c r="CA298" i="1"/>
  <c r="BZ298" i="1"/>
  <c r="BY298" i="1"/>
  <c r="BX298" i="1"/>
  <c r="BW298" i="1"/>
  <c r="BV298" i="1"/>
  <c r="BU298" i="1"/>
  <c r="BT298" i="1"/>
  <c r="BQ298" i="1"/>
  <c r="BP298" i="1"/>
  <c r="BM298" i="1"/>
  <c r="BL298" i="1"/>
  <c r="BI298" i="1"/>
  <c r="BH298" i="1"/>
  <c r="BE298" i="1"/>
  <c r="BD298" i="1"/>
  <c r="BA298" i="1"/>
  <c r="AZ298" i="1"/>
  <c r="AW298" i="1"/>
  <c r="AV298" i="1"/>
  <c r="AS298" i="1"/>
  <c r="AR298" i="1"/>
  <c r="AO298" i="1"/>
  <c r="AN298" i="1"/>
  <c r="AK298" i="1"/>
  <c r="AJ298" i="1"/>
  <c r="AG298" i="1"/>
  <c r="AF298" i="1"/>
  <c r="AC298" i="1"/>
  <c r="AB298" i="1"/>
  <c r="Y298" i="1"/>
  <c r="X298" i="1"/>
  <c r="U298" i="1"/>
  <c r="T298" i="1"/>
  <c r="Q298" i="1"/>
  <c r="P298" i="1"/>
  <c r="M298" i="1"/>
  <c r="L298" i="1"/>
  <c r="I298" i="1"/>
  <c r="H298" i="1"/>
  <c r="E298" i="1"/>
  <c r="D298" i="1"/>
  <c r="CC297" i="1"/>
  <c r="CB297" i="1"/>
  <c r="CA297" i="1"/>
  <c r="BZ297" i="1"/>
  <c r="BY297" i="1"/>
  <c r="BX297" i="1"/>
  <c r="BW297" i="1"/>
  <c r="BV297" i="1"/>
  <c r="BU297" i="1"/>
  <c r="BT297" i="1"/>
  <c r="BQ297" i="1"/>
  <c r="BP297" i="1"/>
  <c r="BM297" i="1"/>
  <c r="BL297" i="1"/>
  <c r="BI297" i="1"/>
  <c r="BH297" i="1"/>
  <c r="BE297" i="1"/>
  <c r="BD297" i="1"/>
  <c r="BA297" i="1"/>
  <c r="AZ297" i="1"/>
  <c r="AW297" i="1"/>
  <c r="AV297" i="1"/>
  <c r="AS297" i="1"/>
  <c r="AR297" i="1"/>
  <c r="AO297" i="1"/>
  <c r="AN297" i="1"/>
  <c r="AK297" i="1"/>
  <c r="AJ297" i="1"/>
  <c r="AG297" i="1"/>
  <c r="AF297" i="1"/>
  <c r="AC297" i="1"/>
  <c r="AB297" i="1"/>
  <c r="Y297" i="1"/>
  <c r="X297" i="1"/>
  <c r="U297" i="1"/>
  <c r="T297" i="1"/>
  <c r="Q297" i="1"/>
  <c r="P297" i="1"/>
  <c r="M297" i="1"/>
  <c r="L297" i="1"/>
  <c r="I297" i="1"/>
  <c r="H297" i="1"/>
  <c r="E297" i="1"/>
  <c r="D297" i="1"/>
  <c r="CC296" i="1"/>
  <c r="CB296" i="1"/>
  <c r="CA296" i="1"/>
  <c r="BZ296" i="1"/>
  <c r="BY296" i="1"/>
  <c r="BX296" i="1"/>
  <c r="CD296" i="1" s="1"/>
  <c r="BW296" i="1"/>
  <c r="BV296" i="1"/>
  <c r="BU296" i="1"/>
  <c r="BT296" i="1"/>
  <c r="BQ296" i="1"/>
  <c r="BP296" i="1"/>
  <c r="BM296" i="1"/>
  <c r="BL296" i="1"/>
  <c r="BI296" i="1"/>
  <c r="BH296" i="1"/>
  <c r="BE296" i="1"/>
  <c r="BD296" i="1"/>
  <c r="BA296" i="1"/>
  <c r="AZ296" i="1"/>
  <c r="AW296" i="1"/>
  <c r="AV296" i="1"/>
  <c r="AS296" i="1"/>
  <c r="AR296" i="1"/>
  <c r="AO296" i="1"/>
  <c r="AN296" i="1"/>
  <c r="AK296" i="1"/>
  <c r="AJ296" i="1"/>
  <c r="AG296" i="1"/>
  <c r="AF296" i="1"/>
  <c r="AC296" i="1"/>
  <c r="AB296" i="1"/>
  <c r="Y296" i="1"/>
  <c r="X296" i="1"/>
  <c r="U296" i="1"/>
  <c r="T296" i="1"/>
  <c r="Q296" i="1"/>
  <c r="P296" i="1"/>
  <c r="M296" i="1"/>
  <c r="L296" i="1"/>
  <c r="I296" i="1"/>
  <c r="H296" i="1"/>
  <c r="E296" i="1"/>
  <c r="D296" i="1"/>
  <c r="CC295" i="1"/>
  <c r="CB295" i="1"/>
  <c r="CA295" i="1"/>
  <c r="BZ295" i="1"/>
  <c r="BY295" i="1"/>
  <c r="CE295" i="1" s="1"/>
  <c r="BX295" i="1"/>
  <c r="CD295" i="1" s="1"/>
  <c r="BW295" i="1"/>
  <c r="BV295" i="1"/>
  <c r="BU295" i="1"/>
  <c r="BT295" i="1"/>
  <c r="BQ295" i="1"/>
  <c r="BP295" i="1"/>
  <c r="BM295" i="1"/>
  <c r="BL295" i="1"/>
  <c r="BI295" i="1"/>
  <c r="BH295" i="1"/>
  <c r="BE295" i="1"/>
  <c r="BD295" i="1"/>
  <c r="BA295" i="1"/>
  <c r="AZ295" i="1"/>
  <c r="AW295" i="1"/>
  <c r="AV295" i="1"/>
  <c r="AS295" i="1"/>
  <c r="AR295" i="1"/>
  <c r="AO295" i="1"/>
  <c r="AN295" i="1"/>
  <c r="AK295" i="1"/>
  <c r="AJ295" i="1"/>
  <c r="AG295" i="1"/>
  <c r="AF295" i="1"/>
  <c r="AC295" i="1"/>
  <c r="AB295" i="1"/>
  <c r="Y295" i="1"/>
  <c r="X295" i="1"/>
  <c r="U295" i="1"/>
  <c r="T295" i="1"/>
  <c r="Q295" i="1"/>
  <c r="P295" i="1"/>
  <c r="M295" i="1"/>
  <c r="L295" i="1"/>
  <c r="I295" i="1"/>
  <c r="H295" i="1"/>
  <c r="E295" i="1"/>
  <c r="D295" i="1"/>
  <c r="CC294" i="1"/>
  <c r="CB294" i="1"/>
  <c r="CA294" i="1"/>
  <c r="BZ294" i="1"/>
  <c r="CF294" i="1" s="1"/>
  <c r="BY294" i="1"/>
  <c r="CG294" i="1" s="1"/>
  <c r="BX294" i="1"/>
  <c r="CD294" i="1" s="1"/>
  <c r="BW294" i="1"/>
  <c r="BV294" i="1"/>
  <c r="BU294" i="1"/>
  <c r="BT294" i="1"/>
  <c r="BQ294" i="1"/>
  <c r="BP294" i="1"/>
  <c r="BM294" i="1"/>
  <c r="BL294" i="1"/>
  <c r="BI294" i="1"/>
  <c r="BH294" i="1"/>
  <c r="BE294" i="1"/>
  <c r="BD294" i="1"/>
  <c r="BA294" i="1"/>
  <c r="AZ294" i="1"/>
  <c r="AW294" i="1"/>
  <c r="AV294" i="1"/>
  <c r="AS294" i="1"/>
  <c r="AR294" i="1"/>
  <c r="AO294" i="1"/>
  <c r="AN294" i="1"/>
  <c r="AK294" i="1"/>
  <c r="AJ294" i="1"/>
  <c r="AG294" i="1"/>
  <c r="AF294" i="1"/>
  <c r="AC294" i="1"/>
  <c r="AB294" i="1"/>
  <c r="Y294" i="1"/>
  <c r="X294" i="1"/>
  <c r="U294" i="1"/>
  <c r="T294" i="1"/>
  <c r="Q294" i="1"/>
  <c r="P294" i="1"/>
  <c r="M294" i="1"/>
  <c r="L294" i="1"/>
  <c r="I294" i="1"/>
  <c r="H294" i="1"/>
  <c r="E294" i="1"/>
  <c r="D294" i="1"/>
  <c r="CC293" i="1"/>
  <c r="CB293" i="1"/>
  <c r="CA293" i="1"/>
  <c r="BZ293" i="1"/>
  <c r="BY293" i="1"/>
  <c r="BX293" i="1"/>
  <c r="CD293" i="1" s="1"/>
  <c r="BW293" i="1"/>
  <c r="BV293" i="1"/>
  <c r="BU293" i="1"/>
  <c r="BT293" i="1"/>
  <c r="BQ293" i="1"/>
  <c r="BP293" i="1"/>
  <c r="BM293" i="1"/>
  <c r="BL293" i="1"/>
  <c r="BI293" i="1"/>
  <c r="BH293" i="1"/>
  <c r="BE293" i="1"/>
  <c r="BD293" i="1"/>
  <c r="BA293" i="1"/>
  <c r="AZ293" i="1"/>
  <c r="AW293" i="1"/>
  <c r="AV293" i="1"/>
  <c r="AS293" i="1"/>
  <c r="AR293" i="1"/>
  <c r="AO293" i="1"/>
  <c r="AN293" i="1"/>
  <c r="AK293" i="1"/>
  <c r="AJ293" i="1"/>
  <c r="AG293" i="1"/>
  <c r="AF293" i="1"/>
  <c r="AC293" i="1"/>
  <c r="AB293" i="1"/>
  <c r="Y293" i="1"/>
  <c r="X293" i="1"/>
  <c r="U293" i="1"/>
  <c r="T293" i="1"/>
  <c r="Q293" i="1"/>
  <c r="P293" i="1"/>
  <c r="M293" i="1"/>
  <c r="L293" i="1"/>
  <c r="I293" i="1"/>
  <c r="H293" i="1"/>
  <c r="E293" i="1"/>
  <c r="D293" i="1"/>
  <c r="CE292" i="1"/>
  <c r="CC292" i="1"/>
  <c r="CB292" i="1"/>
  <c r="CA292" i="1"/>
  <c r="BZ292" i="1"/>
  <c r="BY292" i="1"/>
  <c r="BX292" i="1"/>
  <c r="CD292" i="1" s="1"/>
  <c r="BW292" i="1"/>
  <c r="BV292" i="1"/>
  <c r="BU292" i="1"/>
  <c r="BT292" i="1"/>
  <c r="BQ292" i="1"/>
  <c r="BP292" i="1"/>
  <c r="BM292" i="1"/>
  <c r="BL292" i="1"/>
  <c r="BI292" i="1"/>
  <c r="BH292" i="1"/>
  <c r="BE292" i="1"/>
  <c r="BD292" i="1"/>
  <c r="BA292" i="1"/>
  <c r="AZ292" i="1"/>
  <c r="AW292" i="1"/>
  <c r="AV292" i="1"/>
  <c r="AS292" i="1"/>
  <c r="AR292" i="1"/>
  <c r="AO292" i="1"/>
  <c r="AN292" i="1"/>
  <c r="AK292" i="1"/>
  <c r="AJ292" i="1"/>
  <c r="AG292" i="1"/>
  <c r="AF292" i="1"/>
  <c r="AC292" i="1"/>
  <c r="AB292" i="1"/>
  <c r="Y292" i="1"/>
  <c r="X292" i="1"/>
  <c r="U292" i="1"/>
  <c r="T292" i="1"/>
  <c r="Q292" i="1"/>
  <c r="P292" i="1"/>
  <c r="M292" i="1"/>
  <c r="L292" i="1"/>
  <c r="I292" i="1"/>
  <c r="H292" i="1"/>
  <c r="E292" i="1"/>
  <c r="D292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Q291" i="1"/>
  <c r="BP291" i="1"/>
  <c r="BM291" i="1"/>
  <c r="BL291" i="1"/>
  <c r="BI291" i="1"/>
  <c r="BH291" i="1"/>
  <c r="BE291" i="1"/>
  <c r="BD291" i="1"/>
  <c r="BA291" i="1"/>
  <c r="AZ291" i="1"/>
  <c r="AW291" i="1"/>
  <c r="AV291" i="1"/>
  <c r="AS291" i="1"/>
  <c r="AR291" i="1"/>
  <c r="AO291" i="1"/>
  <c r="AN291" i="1"/>
  <c r="AK291" i="1"/>
  <c r="AJ291" i="1"/>
  <c r="AG291" i="1"/>
  <c r="AF291" i="1"/>
  <c r="AC291" i="1"/>
  <c r="AB291" i="1"/>
  <c r="Y291" i="1"/>
  <c r="X291" i="1"/>
  <c r="U291" i="1"/>
  <c r="T291" i="1"/>
  <c r="Q291" i="1"/>
  <c r="P291" i="1"/>
  <c r="M291" i="1"/>
  <c r="L291" i="1"/>
  <c r="I291" i="1"/>
  <c r="H291" i="1"/>
  <c r="E291" i="1"/>
  <c r="D291" i="1"/>
  <c r="CG290" i="1"/>
  <c r="CE290" i="1"/>
  <c r="CC290" i="1"/>
  <c r="CB290" i="1"/>
  <c r="CA290" i="1"/>
  <c r="BZ290" i="1"/>
  <c r="BY290" i="1"/>
  <c r="BX290" i="1"/>
  <c r="CD290" i="1" s="1"/>
  <c r="BW290" i="1"/>
  <c r="CH290" i="1" s="1"/>
  <c r="BV290" i="1"/>
  <c r="CF290" i="1" s="1"/>
  <c r="BU290" i="1"/>
  <c r="BT290" i="1"/>
  <c r="BQ290" i="1"/>
  <c r="BP290" i="1"/>
  <c r="BM290" i="1"/>
  <c r="BL290" i="1"/>
  <c r="BI290" i="1"/>
  <c r="BH290" i="1"/>
  <c r="BE290" i="1"/>
  <c r="BD290" i="1"/>
  <c r="BA290" i="1"/>
  <c r="AZ290" i="1"/>
  <c r="AW290" i="1"/>
  <c r="AV290" i="1"/>
  <c r="AS290" i="1"/>
  <c r="AR290" i="1"/>
  <c r="AO290" i="1"/>
  <c r="AN290" i="1"/>
  <c r="AK290" i="1"/>
  <c r="AJ290" i="1"/>
  <c r="AG290" i="1"/>
  <c r="AF290" i="1"/>
  <c r="AC290" i="1"/>
  <c r="AB290" i="1"/>
  <c r="Y290" i="1"/>
  <c r="X290" i="1"/>
  <c r="U290" i="1"/>
  <c r="T290" i="1"/>
  <c r="Q290" i="1"/>
  <c r="P290" i="1"/>
  <c r="M290" i="1"/>
  <c r="L290" i="1"/>
  <c r="I290" i="1"/>
  <c r="H290" i="1"/>
  <c r="E290" i="1"/>
  <c r="D290" i="1"/>
  <c r="CC289" i="1"/>
  <c r="CB289" i="1"/>
  <c r="CA289" i="1"/>
  <c r="BZ289" i="1"/>
  <c r="BY289" i="1"/>
  <c r="CE289" i="1" s="1"/>
  <c r="BX289" i="1"/>
  <c r="BW289" i="1"/>
  <c r="CG289" i="1" s="1"/>
  <c r="BV289" i="1"/>
  <c r="CH289" i="1" s="1"/>
  <c r="BU289" i="1"/>
  <c r="BT289" i="1"/>
  <c r="BQ289" i="1"/>
  <c r="BP289" i="1"/>
  <c r="BM289" i="1"/>
  <c r="BL289" i="1"/>
  <c r="BI289" i="1"/>
  <c r="BH289" i="1"/>
  <c r="BE289" i="1"/>
  <c r="BD289" i="1"/>
  <c r="BA289" i="1"/>
  <c r="AZ289" i="1"/>
  <c r="AW289" i="1"/>
  <c r="AV289" i="1"/>
  <c r="AS289" i="1"/>
  <c r="AR289" i="1"/>
  <c r="AO289" i="1"/>
  <c r="AN289" i="1"/>
  <c r="AK289" i="1"/>
  <c r="AJ289" i="1"/>
  <c r="AG289" i="1"/>
  <c r="AF289" i="1"/>
  <c r="AC289" i="1"/>
  <c r="AB289" i="1"/>
  <c r="Y289" i="1"/>
  <c r="X289" i="1"/>
  <c r="U289" i="1"/>
  <c r="T289" i="1"/>
  <c r="Q289" i="1"/>
  <c r="P289" i="1"/>
  <c r="M289" i="1"/>
  <c r="L289" i="1"/>
  <c r="I289" i="1"/>
  <c r="H289" i="1"/>
  <c r="E289" i="1"/>
  <c r="D289" i="1"/>
  <c r="CC288" i="1"/>
  <c r="CB288" i="1"/>
  <c r="CA288" i="1"/>
  <c r="BZ288" i="1"/>
  <c r="BY288" i="1"/>
  <c r="BX288" i="1"/>
  <c r="CF288" i="1" s="1"/>
  <c r="BW288" i="1"/>
  <c r="CH288" i="1" s="1"/>
  <c r="BV288" i="1"/>
  <c r="BU288" i="1"/>
  <c r="BT288" i="1"/>
  <c r="BQ288" i="1"/>
  <c r="BP288" i="1"/>
  <c r="BM288" i="1"/>
  <c r="BL288" i="1"/>
  <c r="BI288" i="1"/>
  <c r="BH288" i="1"/>
  <c r="BE288" i="1"/>
  <c r="BD288" i="1"/>
  <c r="BA288" i="1"/>
  <c r="AZ288" i="1"/>
  <c r="AW288" i="1"/>
  <c r="AV288" i="1"/>
  <c r="AS288" i="1"/>
  <c r="AR288" i="1"/>
  <c r="AO288" i="1"/>
  <c r="AN288" i="1"/>
  <c r="AK288" i="1"/>
  <c r="AJ288" i="1"/>
  <c r="AG288" i="1"/>
  <c r="AF288" i="1"/>
  <c r="AC288" i="1"/>
  <c r="AB288" i="1"/>
  <c r="Y288" i="1"/>
  <c r="X288" i="1"/>
  <c r="U288" i="1"/>
  <c r="T288" i="1"/>
  <c r="Q288" i="1"/>
  <c r="P288" i="1"/>
  <c r="M288" i="1"/>
  <c r="L288" i="1"/>
  <c r="I288" i="1"/>
  <c r="H288" i="1"/>
  <c r="E288" i="1"/>
  <c r="D288" i="1"/>
  <c r="CC287" i="1"/>
  <c r="CB287" i="1"/>
  <c r="CA287" i="1"/>
  <c r="BZ287" i="1"/>
  <c r="BY287" i="1"/>
  <c r="CH287" i="1" s="1"/>
  <c r="BX287" i="1"/>
  <c r="CF287" i="1" s="1"/>
  <c r="BW287" i="1"/>
  <c r="BV287" i="1"/>
  <c r="BU287" i="1"/>
  <c r="BT287" i="1"/>
  <c r="BQ287" i="1"/>
  <c r="BP287" i="1"/>
  <c r="BM287" i="1"/>
  <c r="BL287" i="1"/>
  <c r="BI287" i="1"/>
  <c r="BH287" i="1"/>
  <c r="BE287" i="1"/>
  <c r="BD287" i="1"/>
  <c r="BA287" i="1"/>
  <c r="AZ287" i="1"/>
  <c r="AW287" i="1"/>
  <c r="AV287" i="1"/>
  <c r="AS287" i="1"/>
  <c r="AR287" i="1"/>
  <c r="AO287" i="1"/>
  <c r="AN287" i="1"/>
  <c r="AK287" i="1"/>
  <c r="AJ287" i="1"/>
  <c r="AG287" i="1"/>
  <c r="AF287" i="1"/>
  <c r="AC287" i="1"/>
  <c r="AB287" i="1"/>
  <c r="Y287" i="1"/>
  <c r="X287" i="1"/>
  <c r="U287" i="1"/>
  <c r="T287" i="1"/>
  <c r="Q287" i="1"/>
  <c r="P287" i="1"/>
  <c r="M287" i="1"/>
  <c r="L287" i="1"/>
  <c r="I287" i="1"/>
  <c r="H287" i="1"/>
  <c r="E287" i="1"/>
  <c r="D287" i="1"/>
  <c r="CC286" i="1"/>
  <c r="CB286" i="1"/>
  <c r="CA286" i="1"/>
  <c r="BZ286" i="1"/>
  <c r="BY286" i="1"/>
  <c r="CG286" i="1" s="1"/>
  <c r="BX286" i="1"/>
  <c r="CF286" i="1" s="1"/>
  <c r="BW286" i="1"/>
  <c r="CH286" i="1" s="1"/>
  <c r="BV286" i="1"/>
  <c r="BU286" i="1"/>
  <c r="BT286" i="1"/>
  <c r="BQ286" i="1"/>
  <c r="BP286" i="1"/>
  <c r="BM286" i="1"/>
  <c r="BL286" i="1"/>
  <c r="BI286" i="1"/>
  <c r="BH286" i="1"/>
  <c r="BE286" i="1"/>
  <c r="BD286" i="1"/>
  <c r="BA286" i="1"/>
  <c r="AZ286" i="1"/>
  <c r="AW286" i="1"/>
  <c r="AV286" i="1"/>
  <c r="AS286" i="1"/>
  <c r="AR286" i="1"/>
  <c r="AO286" i="1"/>
  <c r="AN286" i="1"/>
  <c r="AK286" i="1"/>
  <c r="AJ286" i="1"/>
  <c r="AG286" i="1"/>
  <c r="AF286" i="1"/>
  <c r="AC286" i="1"/>
  <c r="AB286" i="1"/>
  <c r="Y286" i="1"/>
  <c r="X286" i="1"/>
  <c r="U286" i="1"/>
  <c r="T286" i="1"/>
  <c r="Q286" i="1"/>
  <c r="P286" i="1"/>
  <c r="M286" i="1"/>
  <c r="L286" i="1"/>
  <c r="I286" i="1"/>
  <c r="H286" i="1"/>
  <c r="E286" i="1"/>
  <c r="D286" i="1"/>
  <c r="CC285" i="1"/>
  <c r="CB285" i="1"/>
  <c r="CA285" i="1"/>
  <c r="BZ285" i="1"/>
  <c r="CH285" i="1" s="1"/>
  <c r="BY285" i="1"/>
  <c r="CG285" i="1" s="1"/>
  <c r="BX285" i="1"/>
  <c r="CF285" i="1" s="1"/>
  <c r="BW285" i="1"/>
  <c r="BV285" i="1"/>
  <c r="BU285" i="1"/>
  <c r="BT285" i="1"/>
  <c r="BQ285" i="1"/>
  <c r="BP285" i="1"/>
  <c r="BM285" i="1"/>
  <c r="BL285" i="1"/>
  <c r="BI285" i="1"/>
  <c r="BH285" i="1"/>
  <c r="BE285" i="1"/>
  <c r="BD285" i="1"/>
  <c r="BA285" i="1"/>
  <c r="AZ285" i="1"/>
  <c r="AW285" i="1"/>
  <c r="AV285" i="1"/>
  <c r="AS285" i="1"/>
  <c r="AR285" i="1"/>
  <c r="AO285" i="1"/>
  <c r="AN285" i="1"/>
  <c r="AK285" i="1"/>
  <c r="AJ285" i="1"/>
  <c r="AG285" i="1"/>
  <c r="AF285" i="1"/>
  <c r="AC285" i="1"/>
  <c r="AB285" i="1"/>
  <c r="Y285" i="1"/>
  <c r="X285" i="1"/>
  <c r="U285" i="1"/>
  <c r="T285" i="1"/>
  <c r="Q285" i="1"/>
  <c r="P285" i="1"/>
  <c r="M285" i="1"/>
  <c r="L285" i="1"/>
  <c r="I285" i="1"/>
  <c r="H285" i="1"/>
  <c r="E285" i="1"/>
  <c r="D285" i="1"/>
  <c r="CC284" i="1"/>
  <c r="CB284" i="1"/>
  <c r="CA284" i="1"/>
  <c r="BZ284" i="1"/>
  <c r="BY284" i="1"/>
  <c r="CG284" i="1" s="1"/>
  <c r="BX284" i="1"/>
  <c r="BW284" i="1"/>
  <c r="CH284" i="1" s="1"/>
  <c r="BV284" i="1"/>
  <c r="CF284" i="1" s="1"/>
  <c r="BU284" i="1"/>
  <c r="BT284" i="1"/>
  <c r="BQ284" i="1"/>
  <c r="BP284" i="1"/>
  <c r="BM284" i="1"/>
  <c r="BL284" i="1"/>
  <c r="BI284" i="1"/>
  <c r="BH284" i="1"/>
  <c r="BE284" i="1"/>
  <c r="BD284" i="1"/>
  <c r="BA284" i="1"/>
  <c r="AZ284" i="1"/>
  <c r="AW284" i="1"/>
  <c r="AV284" i="1"/>
  <c r="AS284" i="1"/>
  <c r="AR284" i="1"/>
  <c r="AO284" i="1"/>
  <c r="AN284" i="1"/>
  <c r="AK284" i="1"/>
  <c r="AJ284" i="1"/>
  <c r="AG284" i="1"/>
  <c r="AF284" i="1"/>
  <c r="AC284" i="1"/>
  <c r="AB284" i="1"/>
  <c r="Y284" i="1"/>
  <c r="X284" i="1"/>
  <c r="U284" i="1"/>
  <c r="T284" i="1"/>
  <c r="Q284" i="1"/>
  <c r="P284" i="1"/>
  <c r="M284" i="1"/>
  <c r="L284" i="1"/>
  <c r="I284" i="1"/>
  <c r="H284" i="1"/>
  <c r="E284" i="1"/>
  <c r="D284" i="1"/>
  <c r="CC283" i="1"/>
  <c r="CB283" i="1"/>
  <c r="CA283" i="1"/>
  <c r="BZ283" i="1"/>
  <c r="BY283" i="1"/>
  <c r="BX283" i="1"/>
  <c r="CF283" i="1" s="1"/>
  <c r="BW283" i="1"/>
  <c r="CH283" i="1" s="1"/>
  <c r="BV283" i="1"/>
  <c r="BU283" i="1"/>
  <c r="BT283" i="1"/>
  <c r="BQ283" i="1"/>
  <c r="BP283" i="1"/>
  <c r="BM283" i="1"/>
  <c r="BL283" i="1"/>
  <c r="BI283" i="1"/>
  <c r="BH283" i="1"/>
  <c r="BE283" i="1"/>
  <c r="BD283" i="1"/>
  <c r="BA283" i="1"/>
  <c r="AZ283" i="1"/>
  <c r="AW283" i="1"/>
  <c r="AV283" i="1"/>
  <c r="AS283" i="1"/>
  <c r="AR283" i="1"/>
  <c r="AO283" i="1"/>
  <c r="AN283" i="1"/>
  <c r="AK283" i="1"/>
  <c r="AJ283" i="1"/>
  <c r="AG283" i="1"/>
  <c r="AF283" i="1"/>
  <c r="AC283" i="1"/>
  <c r="AB283" i="1"/>
  <c r="Y283" i="1"/>
  <c r="X283" i="1"/>
  <c r="U283" i="1"/>
  <c r="T283" i="1"/>
  <c r="Q283" i="1"/>
  <c r="P283" i="1"/>
  <c r="M283" i="1"/>
  <c r="L283" i="1"/>
  <c r="I283" i="1"/>
  <c r="H283" i="1"/>
  <c r="E283" i="1"/>
  <c r="D283" i="1"/>
  <c r="CC282" i="1"/>
  <c r="CB282" i="1"/>
  <c r="CA282" i="1"/>
  <c r="BZ282" i="1"/>
  <c r="BY282" i="1"/>
  <c r="CG282" i="1" s="1"/>
  <c r="BX282" i="1"/>
  <c r="CD282" i="1" s="1"/>
  <c r="BW282" i="1"/>
  <c r="CH282" i="1" s="1"/>
  <c r="BV282" i="1"/>
  <c r="CF282" i="1" s="1"/>
  <c r="BU282" i="1"/>
  <c r="BT282" i="1"/>
  <c r="BQ282" i="1"/>
  <c r="BP282" i="1"/>
  <c r="BM282" i="1"/>
  <c r="BL282" i="1"/>
  <c r="BI282" i="1"/>
  <c r="BH282" i="1"/>
  <c r="BE282" i="1"/>
  <c r="BD282" i="1"/>
  <c r="BA282" i="1"/>
  <c r="AZ282" i="1"/>
  <c r="AW282" i="1"/>
  <c r="AV282" i="1"/>
  <c r="AS282" i="1"/>
  <c r="AR282" i="1"/>
  <c r="AO282" i="1"/>
  <c r="AN282" i="1"/>
  <c r="AK282" i="1"/>
  <c r="AJ282" i="1"/>
  <c r="AG282" i="1"/>
  <c r="AF282" i="1"/>
  <c r="AC282" i="1"/>
  <c r="AB282" i="1"/>
  <c r="Y282" i="1"/>
  <c r="X282" i="1"/>
  <c r="U282" i="1"/>
  <c r="T282" i="1"/>
  <c r="Q282" i="1"/>
  <c r="P282" i="1"/>
  <c r="M282" i="1"/>
  <c r="L282" i="1"/>
  <c r="I282" i="1"/>
  <c r="H282" i="1"/>
  <c r="E282" i="1"/>
  <c r="D282" i="1"/>
  <c r="CC281" i="1"/>
  <c r="CB281" i="1"/>
  <c r="CA281" i="1"/>
  <c r="BZ281" i="1"/>
  <c r="BY281" i="1"/>
  <c r="CE281" i="1" s="1"/>
  <c r="BX281" i="1"/>
  <c r="BW281" i="1"/>
  <c r="BV281" i="1"/>
  <c r="CH281" i="1" s="1"/>
  <c r="BU281" i="1"/>
  <c r="BT281" i="1"/>
  <c r="BQ281" i="1"/>
  <c r="BP281" i="1"/>
  <c r="BM281" i="1"/>
  <c r="BL281" i="1"/>
  <c r="BI281" i="1"/>
  <c r="BH281" i="1"/>
  <c r="BE281" i="1"/>
  <c r="BD281" i="1"/>
  <c r="BA281" i="1"/>
  <c r="AZ281" i="1"/>
  <c r="AW281" i="1"/>
  <c r="AV281" i="1"/>
  <c r="AS281" i="1"/>
  <c r="AR281" i="1"/>
  <c r="AO281" i="1"/>
  <c r="AN281" i="1"/>
  <c r="AK281" i="1"/>
  <c r="AJ281" i="1"/>
  <c r="AG281" i="1"/>
  <c r="AF281" i="1"/>
  <c r="AC281" i="1"/>
  <c r="AB281" i="1"/>
  <c r="Y281" i="1"/>
  <c r="X281" i="1"/>
  <c r="U281" i="1"/>
  <c r="T281" i="1"/>
  <c r="Q281" i="1"/>
  <c r="P281" i="1"/>
  <c r="M281" i="1"/>
  <c r="L281" i="1"/>
  <c r="I281" i="1"/>
  <c r="H281" i="1"/>
  <c r="E281" i="1"/>
  <c r="D281" i="1"/>
  <c r="CC280" i="1"/>
  <c r="CB280" i="1"/>
  <c r="CA280" i="1"/>
  <c r="BZ280" i="1"/>
  <c r="BY280" i="1"/>
  <c r="BX280" i="1"/>
  <c r="CF280" i="1" s="1"/>
  <c r="BW280" i="1"/>
  <c r="BV280" i="1"/>
  <c r="BU280" i="1"/>
  <c r="BT280" i="1"/>
  <c r="BQ280" i="1"/>
  <c r="BP280" i="1"/>
  <c r="BM280" i="1"/>
  <c r="BL280" i="1"/>
  <c r="BI280" i="1"/>
  <c r="BH280" i="1"/>
  <c r="BE280" i="1"/>
  <c r="BD280" i="1"/>
  <c r="BA280" i="1"/>
  <c r="AZ280" i="1"/>
  <c r="AW280" i="1"/>
  <c r="AV280" i="1"/>
  <c r="AS280" i="1"/>
  <c r="AR280" i="1"/>
  <c r="AO280" i="1"/>
  <c r="AN280" i="1"/>
  <c r="AK280" i="1"/>
  <c r="AJ280" i="1"/>
  <c r="AG280" i="1"/>
  <c r="AF280" i="1"/>
  <c r="AC280" i="1"/>
  <c r="AB280" i="1"/>
  <c r="Y280" i="1"/>
  <c r="X280" i="1"/>
  <c r="U280" i="1"/>
  <c r="T280" i="1"/>
  <c r="Q280" i="1"/>
  <c r="P280" i="1"/>
  <c r="M280" i="1"/>
  <c r="L280" i="1"/>
  <c r="I280" i="1"/>
  <c r="H280" i="1"/>
  <c r="E280" i="1"/>
  <c r="D280" i="1"/>
  <c r="CG279" i="1"/>
  <c r="CC279" i="1"/>
  <c r="CB279" i="1"/>
  <c r="CA279" i="1"/>
  <c r="BZ279" i="1"/>
  <c r="BY279" i="1"/>
  <c r="BX279" i="1"/>
  <c r="BW279" i="1"/>
  <c r="BV279" i="1"/>
  <c r="BU279" i="1"/>
  <c r="BT279" i="1"/>
  <c r="BQ279" i="1"/>
  <c r="BP279" i="1"/>
  <c r="BM279" i="1"/>
  <c r="BL279" i="1"/>
  <c r="BI279" i="1"/>
  <c r="BH279" i="1"/>
  <c r="BE279" i="1"/>
  <c r="BD279" i="1"/>
  <c r="BA279" i="1"/>
  <c r="AZ279" i="1"/>
  <c r="AW279" i="1"/>
  <c r="AV279" i="1"/>
  <c r="AS279" i="1"/>
  <c r="AR279" i="1"/>
  <c r="AO279" i="1"/>
  <c r="AN279" i="1"/>
  <c r="AK279" i="1"/>
  <c r="AJ279" i="1"/>
  <c r="AG279" i="1"/>
  <c r="AF279" i="1"/>
  <c r="AC279" i="1"/>
  <c r="AB279" i="1"/>
  <c r="Y279" i="1"/>
  <c r="X279" i="1"/>
  <c r="U279" i="1"/>
  <c r="T279" i="1"/>
  <c r="Q279" i="1"/>
  <c r="P279" i="1"/>
  <c r="M279" i="1"/>
  <c r="L279" i="1"/>
  <c r="I279" i="1"/>
  <c r="H279" i="1"/>
  <c r="E279" i="1"/>
  <c r="D279" i="1"/>
  <c r="CC278" i="1"/>
  <c r="CB278" i="1"/>
  <c r="CA278" i="1"/>
  <c r="BZ278" i="1"/>
  <c r="BY278" i="1"/>
  <c r="BX278" i="1"/>
  <c r="BW278" i="1"/>
  <c r="BV278" i="1"/>
  <c r="BU278" i="1"/>
  <c r="BT278" i="1"/>
  <c r="BQ278" i="1"/>
  <c r="BP278" i="1"/>
  <c r="BM278" i="1"/>
  <c r="BL278" i="1"/>
  <c r="BI278" i="1"/>
  <c r="BH278" i="1"/>
  <c r="BE278" i="1"/>
  <c r="BD278" i="1"/>
  <c r="BA278" i="1"/>
  <c r="AZ278" i="1"/>
  <c r="AW278" i="1"/>
  <c r="AV278" i="1"/>
  <c r="AS278" i="1"/>
  <c r="AR278" i="1"/>
  <c r="AO278" i="1"/>
  <c r="AN278" i="1"/>
  <c r="AK278" i="1"/>
  <c r="AJ278" i="1"/>
  <c r="AG278" i="1"/>
  <c r="AF278" i="1"/>
  <c r="AC278" i="1"/>
  <c r="AB278" i="1"/>
  <c r="Y278" i="1"/>
  <c r="X278" i="1"/>
  <c r="U278" i="1"/>
  <c r="T278" i="1"/>
  <c r="Q278" i="1"/>
  <c r="P278" i="1"/>
  <c r="M278" i="1"/>
  <c r="L278" i="1"/>
  <c r="I278" i="1"/>
  <c r="H278" i="1"/>
  <c r="E278" i="1"/>
  <c r="D278" i="1"/>
  <c r="CC277" i="1"/>
  <c r="CB277" i="1"/>
  <c r="CA277" i="1"/>
  <c r="BZ277" i="1"/>
  <c r="BY277" i="1"/>
  <c r="BX277" i="1"/>
  <c r="BW277" i="1"/>
  <c r="BV277" i="1"/>
  <c r="BU277" i="1"/>
  <c r="BT277" i="1"/>
  <c r="BQ277" i="1"/>
  <c r="BP277" i="1"/>
  <c r="BM277" i="1"/>
  <c r="BL277" i="1"/>
  <c r="BI277" i="1"/>
  <c r="BH277" i="1"/>
  <c r="BE277" i="1"/>
  <c r="BD277" i="1"/>
  <c r="BA277" i="1"/>
  <c r="AZ277" i="1"/>
  <c r="AW277" i="1"/>
  <c r="AV277" i="1"/>
  <c r="AS277" i="1"/>
  <c r="AR277" i="1"/>
  <c r="AO277" i="1"/>
  <c r="AN277" i="1"/>
  <c r="AK277" i="1"/>
  <c r="AJ277" i="1"/>
  <c r="AG277" i="1"/>
  <c r="AF277" i="1"/>
  <c r="AC277" i="1"/>
  <c r="AB277" i="1"/>
  <c r="Y277" i="1"/>
  <c r="X277" i="1"/>
  <c r="U277" i="1"/>
  <c r="T277" i="1"/>
  <c r="Q277" i="1"/>
  <c r="P277" i="1"/>
  <c r="M277" i="1"/>
  <c r="L277" i="1"/>
  <c r="I277" i="1"/>
  <c r="H277" i="1"/>
  <c r="E277" i="1"/>
  <c r="D277" i="1"/>
  <c r="CC276" i="1"/>
  <c r="CB276" i="1"/>
  <c r="CA276" i="1"/>
  <c r="BZ276" i="1"/>
  <c r="BY276" i="1"/>
  <c r="BX276" i="1"/>
  <c r="BW276" i="1"/>
  <c r="BV276" i="1"/>
  <c r="BU276" i="1"/>
  <c r="BT276" i="1"/>
  <c r="BQ276" i="1"/>
  <c r="BP276" i="1"/>
  <c r="BM276" i="1"/>
  <c r="BL276" i="1"/>
  <c r="BI276" i="1"/>
  <c r="BH276" i="1"/>
  <c r="BE276" i="1"/>
  <c r="BD276" i="1"/>
  <c r="BA276" i="1"/>
  <c r="AZ276" i="1"/>
  <c r="AW276" i="1"/>
  <c r="AV276" i="1"/>
  <c r="AS276" i="1"/>
  <c r="AR276" i="1"/>
  <c r="AO276" i="1"/>
  <c r="AN276" i="1"/>
  <c r="AK276" i="1"/>
  <c r="AJ276" i="1"/>
  <c r="AG276" i="1"/>
  <c r="AF276" i="1"/>
  <c r="AC276" i="1"/>
  <c r="AB276" i="1"/>
  <c r="Y276" i="1"/>
  <c r="X276" i="1"/>
  <c r="U276" i="1"/>
  <c r="T276" i="1"/>
  <c r="Q276" i="1"/>
  <c r="P276" i="1"/>
  <c r="M276" i="1"/>
  <c r="L276" i="1"/>
  <c r="I276" i="1"/>
  <c r="H276" i="1"/>
  <c r="E276" i="1"/>
  <c r="D276" i="1"/>
  <c r="CC275" i="1"/>
  <c r="CB275" i="1"/>
  <c r="CA275" i="1"/>
  <c r="BZ275" i="1"/>
  <c r="BY275" i="1"/>
  <c r="BX275" i="1"/>
  <c r="BW275" i="1"/>
  <c r="BV275" i="1"/>
  <c r="BU275" i="1"/>
  <c r="BT275" i="1"/>
  <c r="BQ275" i="1"/>
  <c r="BP275" i="1"/>
  <c r="BM275" i="1"/>
  <c r="BL275" i="1"/>
  <c r="BI275" i="1"/>
  <c r="BH275" i="1"/>
  <c r="BE275" i="1"/>
  <c r="BD275" i="1"/>
  <c r="BA275" i="1"/>
  <c r="AZ275" i="1"/>
  <c r="AW275" i="1"/>
  <c r="AV275" i="1"/>
  <c r="AS275" i="1"/>
  <c r="AR275" i="1"/>
  <c r="AO275" i="1"/>
  <c r="AN275" i="1"/>
  <c r="AK275" i="1"/>
  <c r="AJ275" i="1"/>
  <c r="AG275" i="1"/>
  <c r="AF275" i="1"/>
  <c r="AC275" i="1"/>
  <c r="AB275" i="1"/>
  <c r="Y275" i="1"/>
  <c r="X275" i="1"/>
  <c r="U275" i="1"/>
  <c r="T275" i="1"/>
  <c r="Q275" i="1"/>
  <c r="P275" i="1"/>
  <c r="M275" i="1"/>
  <c r="L275" i="1"/>
  <c r="I275" i="1"/>
  <c r="H275" i="1"/>
  <c r="E275" i="1"/>
  <c r="D275" i="1"/>
  <c r="CC274" i="1"/>
  <c r="CB274" i="1"/>
  <c r="CA274" i="1"/>
  <c r="BZ274" i="1"/>
  <c r="BY274" i="1"/>
  <c r="BX274" i="1"/>
  <c r="BW274" i="1"/>
  <c r="BV274" i="1"/>
  <c r="BU274" i="1"/>
  <c r="BT274" i="1"/>
  <c r="BQ274" i="1"/>
  <c r="BP274" i="1"/>
  <c r="BM274" i="1"/>
  <c r="BL274" i="1"/>
  <c r="BI274" i="1"/>
  <c r="BH274" i="1"/>
  <c r="BE274" i="1"/>
  <c r="BD274" i="1"/>
  <c r="BA274" i="1"/>
  <c r="AZ274" i="1"/>
  <c r="AW274" i="1"/>
  <c r="AV274" i="1"/>
  <c r="AS274" i="1"/>
  <c r="AR274" i="1"/>
  <c r="AO274" i="1"/>
  <c r="AN274" i="1"/>
  <c r="AK274" i="1"/>
  <c r="AJ274" i="1"/>
  <c r="AG274" i="1"/>
  <c r="AF274" i="1"/>
  <c r="AC274" i="1"/>
  <c r="AB274" i="1"/>
  <c r="Y274" i="1"/>
  <c r="X274" i="1"/>
  <c r="U274" i="1"/>
  <c r="T274" i="1"/>
  <c r="Q274" i="1"/>
  <c r="P274" i="1"/>
  <c r="M274" i="1"/>
  <c r="L274" i="1"/>
  <c r="I274" i="1"/>
  <c r="H274" i="1"/>
  <c r="E274" i="1"/>
  <c r="D274" i="1"/>
  <c r="CC273" i="1"/>
  <c r="CB273" i="1"/>
  <c r="CA273" i="1"/>
  <c r="BZ273" i="1"/>
  <c r="BY273" i="1"/>
  <c r="BX273" i="1"/>
  <c r="CD273" i="1" s="1"/>
  <c r="BW273" i="1"/>
  <c r="BV273" i="1"/>
  <c r="BU273" i="1"/>
  <c r="BT273" i="1"/>
  <c r="BQ273" i="1"/>
  <c r="BP273" i="1"/>
  <c r="BM273" i="1"/>
  <c r="BL273" i="1"/>
  <c r="BI273" i="1"/>
  <c r="BH273" i="1"/>
  <c r="BE273" i="1"/>
  <c r="BD273" i="1"/>
  <c r="BA273" i="1"/>
  <c r="AZ273" i="1"/>
  <c r="AW273" i="1"/>
  <c r="AV273" i="1"/>
  <c r="AS273" i="1"/>
  <c r="AR273" i="1"/>
  <c r="AO273" i="1"/>
  <c r="AN273" i="1"/>
  <c r="AK273" i="1"/>
  <c r="AJ273" i="1"/>
  <c r="AG273" i="1"/>
  <c r="AF273" i="1"/>
  <c r="AC273" i="1"/>
  <c r="AB273" i="1"/>
  <c r="Y273" i="1"/>
  <c r="X273" i="1"/>
  <c r="U273" i="1"/>
  <c r="T273" i="1"/>
  <c r="Q273" i="1"/>
  <c r="P273" i="1"/>
  <c r="M273" i="1"/>
  <c r="L273" i="1"/>
  <c r="I273" i="1"/>
  <c r="H273" i="1"/>
  <c r="E273" i="1"/>
  <c r="D273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Q272" i="1"/>
  <c r="BP272" i="1"/>
  <c r="BM272" i="1"/>
  <c r="BL272" i="1"/>
  <c r="BI272" i="1"/>
  <c r="BH272" i="1"/>
  <c r="BE272" i="1"/>
  <c r="BD272" i="1"/>
  <c r="BA272" i="1"/>
  <c r="AZ272" i="1"/>
  <c r="AW272" i="1"/>
  <c r="AV272" i="1"/>
  <c r="AS272" i="1"/>
  <c r="AR272" i="1"/>
  <c r="AO272" i="1"/>
  <c r="AN272" i="1"/>
  <c r="AK272" i="1"/>
  <c r="AJ272" i="1"/>
  <c r="AG272" i="1"/>
  <c r="AF272" i="1"/>
  <c r="AC272" i="1"/>
  <c r="AB272" i="1"/>
  <c r="Y272" i="1"/>
  <c r="X272" i="1"/>
  <c r="U272" i="1"/>
  <c r="T272" i="1"/>
  <c r="Q272" i="1"/>
  <c r="P272" i="1"/>
  <c r="M272" i="1"/>
  <c r="L272" i="1"/>
  <c r="I272" i="1"/>
  <c r="H272" i="1"/>
  <c r="E272" i="1"/>
  <c r="D272" i="1"/>
  <c r="CC271" i="1"/>
  <c r="CB271" i="1"/>
  <c r="CA271" i="1"/>
  <c r="BZ271" i="1"/>
  <c r="BY271" i="1"/>
  <c r="CE271" i="1" s="1"/>
  <c r="BX271" i="1"/>
  <c r="CD271" i="1" s="1"/>
  <c r="BW271" i="1"/>
  <c r="BV271" i="1"/>
  <c r="BU271" i="1"/>
  <c r="BT271" i="1"/>
  <c r="BQ271" i="1"/>
  <c r="BP271" i="1"/>
  <c r="BM271" i="1"/>
  <c r="BL271" i="1"/>
  <c r="BI271" i="1"/>
  <c r="BH271" i="1"/>
  <c r="BE271" i="1"/>
  <c r="BD271" i="1"/>
  <c r="BA271" i="1"/>
  <c r="AZ271" i="1"/>
  <c r="AW271" i="1"/>
  <c r="AV271" i="1"/>
  <c r="AS271" i="1"/>
  <c r="AR271" i="1"/>
  <c r="AO271" i="1"/>
  <c r="AN271" i="1"/>
  <c r="AK271" i="1"/>
  <c r="AJ271" i="1"/>
  <c r="AG271" i="1"/>
  <c r="AF271" i="1"/>
  <c r="AC271" i="1"/>
  <c r="AB271" i="1"/>
  <c r="Y271" i="1"/>
  <c r="X271" i="1"/>
  <c r="U271" i="1"/>
  <c r="T271" i="1"/>
  <c r="Q271" i="1"/>
  <c r="P271" i="1"/>
  <c r="M271" i="1"/>
  <c r="L271" i="1"/>
  <c r="I271" i="1"/>
  <c r="H271" i="1"/>
  <c r="E271" i="1"/>
  <c r="D271" i="1"/>
  <c r="CC270" i="1"/>
  <c r="CB270" i="1"/>
  <c r="CA270" i="1"/>
  <c r="CG270" i="1" s="1"/>
  <c r="BZ270" i="1"/>
  <c r="CF270" i="1" s="1"/>
  <c r="BY270" i="1"/>
  <c r="BX270" i="1"/>
  <c r="CD270" i="1" s="1"/>
  <c r="BW270" i="1"/>
  <c r="CE270" i="1" s="1"/>
  <c r="BV270" i="1"/>
  <c r="BU270" i="1"/>
  <c r="BT270" i="1"/>
  <c r="BQ270" i="1"/>
  <c r="BP270" i="1"/>
  <c r="BM270" i="1"/>
  <c r="BL270" i="1"/>
  <c r="BI270" i="1"/>
  <c r="BH270" i="1"/>
  <c r="BE270" i="1"/>
  <c r="BD270" i="1"/>
  <c r="BA270" i="1"/>
  <c r="AZ270" i="1"/>
  <c r="AW270" i="1"/>
  <c r="AV270" i="1"/>
  <c r="AS270" i="1"/>
  <c r="AR270" i="1"/>
  <c r="AO270" i="1"/>
  <c r="AN270" i="1"/>
  <c r="AK270" i="1"/>
  <c r="AJ270" i="1"/>
  <c r="AG270" i="1"/>
  <c r="AF270" i="1"/>
  <c r="AC270" i="1"/>
  <c r="AB270" i="1"/>
  <c r="Y270" i="1"/>
  <c r="X270" i="1"/>
  <c r="U270" i="1"/>
  <c r="T270" i="1"/>
  <c r="Q270" i="1"/>
  <c r="P270" i="1"/>
  <c r="M270" i="1"/>
  <c r="L270" i="1"/>
  <c r="I270" i="1"/>
  <c r="H270" i="1"/>
  <c r="E270" i="1"/>
  <c r="D270" i="1"/>
  <c r="CF269" i="1"/>
  <c r="CE269" i="1"/>
  <c r="CC269" i="1"/>
  <c r="CB269" i="1"/>
  <c r="CA269" i="1"/>
  <c r="BZ269" i="1"/>
  <c r="BY269" i="1"/>
  <c r="BX269" i="1"/>
  <c r="BW269" i="1"/>
  <c r="BV269" i="1"/>
  <c r="CD269" i="1" s="1"/>
  <c r="BU269" i="1"/>
  <c r="BT269" i="1"/>
  <c r="BQ269" i="1"/>
  <c r="BP269" i="1"/>
  <c r="BM269" i="1"/>
  <c r="BL269" i="1"/>
  <c r="BI269" i="1"/>
  <c r="BH269" i="1"/>
  <c r="BE269" i="1"/>
  <c r="BD269" i="1"/>
  <c r="BA269" i="1"/>
  <c r="AZ269" i="1"/>
  <c r="AW269" i="1"/>
  <c r="AV269" i="1"/>
  <c r="AS269" i="1"/>
  <c r="AR269" i="1"/>
  <c r="AO269" i="1"/>
  <c r="AN269" i="1"/>
  <c r="AK269" i="1"/>
  <c r="AJ269" i="1"/>
  <c r="AG269" i="1"/>
  <c r="AF269" i="1"/>
  <c r="AC269" i="1"/>
  <c r="AB269" i="1"/>
  <c r="Y269" i="1"/>
  <c r="X269" i="1"/>
  <c r="U269" i="1"/>
  <c r="T269" i="1"/>
  <c r="Q269" i="1"/>
  <c r="P269" i="1"/>
  <c r="M269" i="1"/>
  <c r="L269" i="1"/>
  <c r="I269" i="1"/>
  <c r="H269" i="1"/>
  <c r="E269" i="1"/>
  <c r="D269" i="1"/>
  <c r="CG268" i="1"/>
  <c r="CF268" i="1"/>
  <c r="CC268" i="1"/>
  <c r="CB268" i="1"/>
  <c r="CA268" i="1"/>
  <c r="BZ268" i="1"/>
  <c r="BY268" i="1"/>
  <c r="BX268" i="1"/>
  <c r="CD268" i="1" s="1"/>
  <c r="BW268" i="1"/>
  <c r="CH268" i="1" s="1"/>
  <c r="BV268" i="1"/>
  <c r="BU268" i="1"/>
  <c r="BT268" i="1"/>
  <c r="BQ268" i="1"/>
  <c r="BP268" i="1"/>
  <c r="BM268" i="1"/>
  <c r="BL268" i="1"/>
  <c r="BI268" i="1"/>
  <c r="BH268" i="1"/>
  <c r="BE268" i="1"/>
  <c r="BD268" i="1"/>
  <c r="BA268" i="1"/>
  <c r="AZ268" i="1"/>
  <c r="AW268" i="1"/>
  <c r="AV268" i="1"/>
  <c r="AS268" i="1"/>
  <c r="AR268" i="1"/>
  <c r="AO268" i="1"/>
  <c r="AN268" i="1"/>
  <c r="AK268" i="1"/>
  <c r="AJ268" i="1"/>
  <c r="AG268" i="1"/>
  <c r="AF268" i="1"/>
  <c r="AC268" i="1"/>
  <c r="AB268" i="1"/>
  <c r="Y268" i="1"/>
  <c r="X268" i="1"/>
  <c r="U268" i="1"/>
  <c r="T268" i="1"/>
  <c r="Q268" i="1"/>
  <c r="P268" i="1"/>
  <c r="M268" i="1"/>
  <c r="L268" i="1"/>
  <c r="I268" i="1"/>
  <c r="H268" i="1"/>
  <c r="E268" i="1"/>
  <c r="D268" i="1"/>
  <c r="CH267" i="1"/>
  <c r="CG267" i="1"/>
  <c r="CC267" i="1"/>
  <c r="CB267" i="1"/>
  <c r="CA267" i="1"/>
  <c r="BZ267" i="1"/>
  <c r="BY267" i="1"/>
  <c r="CE267" i="1" s="1"/>
  <c r="BX267" i="1"/>
  <c r="CD267" i="1" s="1"/>
  <c r="BW267" i="1"/>
  <c r="BV267" i="1"/>
  <c r="BU267" i="1"/>
  <c r="BT267" i="1"/>
  <c r="BQ267" i="1"/>
  <c r="BP267" i="1"/>
  <c r="BM267" i="1"/>
  <c r="BL267" i="1"/>
  <c r="BI267" i="1"/>
  <c r="BH267" i="1"/>
  <c r="BE267" i="1"/>
  <c r="BD267" i="1"/>
  <c r="BA267" i="1"/>
  <c r="AZ267" i="1"/>
  <c r="AW267" i="1"/>
  <c r="AV267" i="1"/>
  <c r="AS267" i="1"/>
  <c r="AR267" i="1"/>
  <c r="AO267" i="1"/>
  <c r="AN267" i="1"/>
  <c r="AK267" i="1"/>
  <c r="AJ267" i="1"/>
  <c r="AG267" i="1"/>
  <c r="AF267" i="1"/>
  <c r="AC267" i="1"/>
  <c r="AB267" i="1"/>
  <c r="Y267" i="1"/>
  <c r="X267" i="1"/>
  <c r="U267" i="1"/>
  <c r="T267" i="1"/>
  <c r="Q267" i="1"/>
  <c r="P267" i="1"/>
  <c r="M267" i="1"/>
  <c r="L267" i="1"/>
  <c r="I267" i="1"/>
  <c r="H267" i="1"/>
  <c r="E267" i="1"/>
  <c r="D267" i="1"/>
  <c r="CH266" i="1"/>
  <c r="CC266" i="1"/>
  <c r="CB266" i="1"/>
  <c r="CA266" i="1"/>
  <c r="BZ266" i="1"/>
  <c r="BY266" i="1"/>
  <c r="CE266" i="1" s="1"/>
  <c r="BX266" i="1"/>
  <c r="CF266" i="1" s="1"/>
  <c r="BW266" i="1"/>
  <c r="BV266" i="1"/>
  <c r="BU266" i="1"/>
  <c r="BT266" i="1"/>
  <c r="BQ266" i="1"/>
  <c r="BP266" i="1"/>
  <c r="BM266" i="1"/>
  <c r="BL266" i="1"/>
  <c r="BI266" i="1"/>
  <c r="BH266" i="1"/>
  <c r="BE266" i="1"/>
  <c r="BD266" i="1"/>
  <c r="BA266" i="1"/>
  <c r="AZ266" i="1"/>
  <c r="AW266" i="1"/>
  <c r="AV266" i="1"/>
  <c r="AS266" i="1"/>
  <c r="AR266" i="1"/>
  <c r="AO266" i="1"/>
  <c r="AN266" i="1"/>
  <c r="AK266" i="1"/>
  <c r="AJ266" i="1"/>
  <c r="AG266" i="1"/>
  <c r="AF266" i="1"/>
  <c r="AC266" i="1"/>
  <c r="AB266" i="1"/>
  <c r="Y266" i="1"/>
  <c r="X266" i="1"/>
  <c r="U266" i="1"/>
  <c r="T266" i="1"/>
  <c r="Q266" i="1"/>
  <c r="P266" i="1"/>
  <c r="M266" i="1"/>
  <c r="L266" i="1"/>
  <c r="I266" i="1"/>
  <c r="H266" i="1"/>
  <c r="E266" i="1"/>
  <c r="D266" i="1"/>
  <c r="CD265" i="1"/>
  <c r="CC265" i="1"/>
  <c r="CB265" i="1"/>
  <c r="CA265" i="1"/>
  <c r="BZ265" i="1"/>
  <c r="CF265" i="1" s="1"/>
  <c r="BY265" i="1"/>
  <c r="CG265" i="1" s="1"/>
  <c r="BX265" i="1"/>
  <c r="BW265" i="1"/>
  <c r="BV265" i="1"/>
  <c r="BU265" i="1"/>
  <c r="BT265" i="1"/>
  <c r="BQ265" i="1"/>
  <c r="BP265" i="1"/>
  <c r="BM265" i="1"/>
  <c r="BL265" i="1"/>
  <c r="BI265" i="1"/>
  <c r="BH265" i="1"/>
  <c r="BE265" i="1"/>
  <c r="BD265" i="1"/>
  <c r="BA265" i="1"/>
  <c r="AZ265" i="1"/>
  <c r="AW265" i="1"/>
  <c r="AV265" i="1"/>
  <c r="AS265" i="1"/>
  <c r="AR265" i="1"/>
  <c r="AO265" i="1"/>
  <c r="AN265" i="1"/>
  <c r="AK265" i="1"/>
  <c r="AJ265" i="1"/>
  <c r="AG265" i="1"/>
  <c r="AF265" i="1"/>
  <c r="AC265" i="1"/>
  <c r="AB265" i="1"/>
  <c r="Y265" i="1"/>
  <c r="X265" i="1"/>
  <c r="U265" i="1"/>
  <c r="T265" i="1"/>
  <c r="Q265" i="1"/>
  <c r="P265" i="1"/>
  <c r="M265" i="1"/>
  <c r="L265" i="1"/>
  <c r="I265" i="1"/>
  <c r="H265" i="1"/>
  <c r="E265" i="1"/>
  <c r="D265" i="1"/>
  <c r="CE264" i="1"/>
  <c r="CD264" i="1"/>
  <c r="CC264" i="1"/>
  <c r="CB264" i="1"/>
  <c r="CA264" i="1"/>
  <c r="CG264" i="1" s="1"/>
  <c r="BZ264" i="1"/>
  <c r="BY264" i="1"/>
  <c r="BX264" i="1"/>
  <c r="CF264" i="1" s="1"/>
  <c r="BW264" i="1"/>
  <c r="CH264" i="1" s="1"/>
  <c r="BV264" i="1"/>
  <c r="BU264" i="1"/>
  <c r="BT264" i="1"/>
  <c r="BQ264" i="1"/>
  <c r="BP264" i="1"/>
  <c r="BM264" i="1"/>
  <c r="BL264" i="1"/>
  <c r="BI264" i="1"/>
  <c r="BH264" i="1"/>
  <c r="BE264" i="1"/>
  <c r="BD264" i="1"/>
  <c r="BA264" i="1"/>
  <c r="AZ264" i="1"/>
  <c r="AW264" i="1"/>
  <c r="AV264" i="1"/>
  <c r="AS264" i="1"/>
  <c r="AR264" i="1"/>
  <c r="AO264" i="1"/>
  <c r="AN264" i="1"/>
  <c r="AK264" i="1"/>
  <c r="AJ264" i="1"/>
  <c r="AG264" i="1"/>
  <c r="AF264" i="1"/>
  <c r="AC264" i="1"/>
  <c r="AB264" i="1"/>
  <c r="Y264" i="1"/>
  <c r="X264" i="1"/>
  <c r="U264" i="1"/>
  <c r="T264" i="1"/>
  <c r="Q264" i="1"/>
  <c r="P264" i="1"/>
  <c r="M264" i="1"/>
  <c r="L264" i="1"/>
  <c r="I264" i="1"/>
  <c r="H264" i="1"/>
  <c r="E264" i="1"/>
  <c r="D264" i="1"/>
  <c r="CF263" i="1"/>
  <c r="CE263" i="1"/>
  <c r="CD263" i="1"/>
  <c r="CC263" i="1"/>
  <c r="CB263" i="1"/>
  <c r="CA263" i="1"/>
  <c r="BZ263" i="1"/>
  <c r="BY263" i="1"/>
  <c r="CH263" i="1" s="1"/>
  <c r="BX263" i="1"/>
  <c r="BW263" i="1"/>
  <c r="BV263" i="1"/>
  <c r="BU263" i="1"/>
  <c r="BT263" i="1"/>
  <c r="BQ263" i="1"/>
  <c r="BP263" i="1"/>
  <c r="BM263" i="1"/>
  <c r="BL263" i="1"/>
  <c r="BI263" i="1"/>
  <c r="BH263" i="1"/>
  <c r="BE263" i="1"/>
  <c r="BD263" i="1"/>
  <c r="BA263" i="1"/>
  <c r="AZ263" i="1"/>
  <c r="AW263" i="1"/>
  <c r="AV263" i="1"/>
  <c r="AS263" i="1"/>
  <c r="AR263" i="1"/>
  <c r="AO263" i="1"/>
  <c r="AN263" i="1"/>
  <c r="AK263" i="1"/>
  <c r="AJ263" i="1"/>
  <c r="AG263" i="1"/>
  <c r="AF263" i="1"/>
  <c r="AC263" i="1"/>
  <c r="AB263" i="1"/>
  <c r="Y263" i="1"/>
  <c r="X263" i="1"/>
  <c r="U263" i="1"/>
  <c r="T263" i="1"/>
  <c r="Q263" i="1"/>
  <c r="P263" i="1"/>
  <c r="M263" i="1"/>
  <c r="L263" i="1"/>
  <c r="I263" i="1"/>
  <c r="H263" i="1"/>
  <c r="E263" i="1"/>
  <c r="D263" i="1"/>
  <c r="CG262" i="1"/>
  <c r="CF262" i="1"/>
  <c r="CE262" i="1"/>
  <c r="CC262" i="1"/>
  <c r="CB262" i="1"/>
  <c r="CA262" i="1"/>
  <c r="BZ262" i="1"/>
  <c r="BY262" i="1"/>
  <c r="BX262" i="1"/>
  <c r="CD262" i="1" s="1"/>
  <c r="BW262" i="1"/>
  <c r="CH262" i="1" s="1"/>
  <c r="BV262" i="1"/>
  <c r="BU262" i="1"/>
  <c r="BT262" i="1"/>
  <c r="BQ262" i="1"/>
  <c r="BP262" i="1"/>
  <c r="BM262" i="1"/>
  <c r="BL262" i="1"/>
  <c r="BI262" i="1"/>
  <c r="BH262" i="1"/>
  <c r="BE262" i="1"/>
  <c r="BD262" i="1"/>
  <c r="BA262" i="1"/>
  <c r="AZ262" i="1"/>
  <c r="AW262" i="1"/>
  <c r="AV262" i="1"/>
  <c r="AS262" i="1"/>
  <c r="AR262" i="1"/>
  <c r="AO262" i="1"/>
  <c r="AN262" i="1"/>
  <c r="AK262" i="1"/>
  <c r="AJ262" i="1"/>
  <c r="AG262" i="1"/>
  <c r="AF262" i="1"/>
  <c r="AC262" i="1"/>
  <c r="AB262" i="1"/>
  <c r="Y262" i="1"/>
  <c r="X262" i="1"/>
  <c r="U262" i="1"/>
  <c r="T262" i="1"/>
  <c r="Q262" i="1"/>
  <c r="P262" i="1"/>
  <c r="M262" i="1"/>
  <c r="L262" i="1"/>
  <c r="I262" i="1"/>
  <c r="H262" i="1"/>
  <c r="E262" i="1"/>
  <c r="D262" i="1"/>
  <c r="CG261" i="1"/>
  <c r="CC261" i="1"/>
  <c r="CB261" i="1"/>
  <c r="CA261" i="1"/>
  <c r="BZ261" i="1"/>
  <c r="BY261" i="1"/>
  <c r="CE261" i="1" s="1"/>
  <c r="BX261" i="1"/>
  <c r="BW261" i="1"/>
  <c r="BV261" i="1"/>
  <c r="CH261" i="1" s="1"/>
  <c r="BU261" i="1"/>
  <c r="BT261" i="1"/>
  <c r="BQ261" i="1"/>
  <c r="BP261" i="1"/>
  <c r="BM261" i="1"/>
  <c r="BL261" i="1"/>
  <c r="BI261" i="1"/>
  <c r="BH261" i="1"/>
  <c r="BE261" i="1"/>
  <c r="BD261" i="1"/>
  <c r="BA261" i="1"/>
  <c r="AZ261" i="1"/>
  <c r="AW261" i="1"/>
  <c r="AV261" i="1"/>
  <c r="AS261" i="1"/>
  <c r="AR261" i="1"/>
  <c r="AO261" i="1"/>
  <c r="AN261" i="1"/>
  <c r="AK261" i="1"/>
  <c r="AJ261" i="1"/>
  <c r="AG261" i="1"/>
  <c r="AF261" i="1"/>
  <c r="AC261" i="1"/>
  <c r="AB261" i="1"/>
  <c r="Y261" i="1"/>
  <c r="X261" i="1"/>
  <c r="U261" i="1"/>
  <c r="T261" i="1"/>
  <c r="Q261" i="1"/>
  <c r="P261" i="1"/>
  <c r="M261" i="1"/>
  <c r="L261" i="1"/>
  <c r="I261" i="1"/>
  <c r="H261" i="1"/>
  <c r="E261" i="1"/>
  <c r="D261" i="1"/>
  <c r="CC260" i="1"/>
  <c r="CB260" i="1"/>
  <c r="CA260" i="1"/>
  <c r="BZ260" i="1"/>
  <c r="BY260" i="1"/>
  <c r="BX260" i="1"/>
  <c r="CF260" i="1" s="1"/>
  <c r="BW260" i="1"/>
  <c r="CH260" i="1" s="1"/>
  <c r="BV260" i="1"/>
  <c r="BU260" i="1"/>
  <c r="BT260" i="1"/>
  <c r="BQ260" i="1"/>
  <c r="BP260" i="1"/>
  <c r="BM260" i="1"/>
  <c r="BL260" i="1"/>
  <c r="BI260" i="1"/>
  <c r="BH260" i="1"/>
  <c r="BE260" i="1"/>
  <c r="BD260" i="1"/>
  <c r="BA260" i="1"/>
  <c r="AZ260" i="1"/>
  <c r="AW260" i="1"/>
  <c r="AV260" i="1"/>
  <c r="AS260" i="1"/>
  <c r="AR260" i="1"/>
  <c r="AO260" i="1"/>
  <c r="AN260" i="1"/>
  <c r="AK260" i="1"/>
  <c r="AJ260" i="1"/>
  <c r="AG260" i="1"/>
  <c r="AF260" i="1"/>
  <c r="AC260" i="1"/>
  <c r="AB260" i="1"/>
  <c r="Y260" i="1"/>
  <c r="X260" i="1"/>
  <c r="U260" i="1"/>
  <c r="T260" i="1"/>
  <c r="Q260" i="1"/>
  <c r="P260" i="1"/>
  <c r="M260" i="1"/>
  <c r="L260" i="1"/>
  <c r="I260" i="1"/>
  <c r="H260" i="1"/>
  <c r="E260" i="1"/>
  <c r="D260" i="1"/>
  <c r="CC259" i="1"/>
  <c r="CB259" i="1"/>
  <c r="CA259" i="1"/>
  <c r="BZ259" i="1"/>
  <c r="BY259" i="1"/>
  <c r="CG259" i="1" s="1"/>
  <c r="BX259" i="1"/>
  <c r="CF259" i="1" s="1"/>
  <c r="BW259" i="1"/>
  <c r="CH259" i="1" s="1"/>
  <c r="BV259" i="1"/>
  <c r="BU259" i="1"/>
  <c r="BT259" i="1"/>
  <c r="BQ259" i="1"/>
  <c r="BP259" i="1"/>
  <c r="BM259" i="1"/>
  <c r="BL259" i="1"/>
  <c r="BI259" i="1"/>
  <c r="BH259" i="1"/>
  <c r="BE259" i="1"/>
  <c r="BD259" i="1"/>
  <c r="BA259" i="1"/>
  <c r="AZ259" i="1"/>
  <c r="AW259" i="1"/>
  <c r="AV259" i="1"/>
  <c r="AS259" i="1"/>
  <c r="AR259" i="1"/>
  <c r="AO259" i="1"/>
  <c r="AN259" i="1"/>
  <c r="AK259" i="1"/>
  <c r="AJ259" i="1"/>
  <c r="AG259" i="1"/>
  <c r="AF259" i="1"/>
  <c r="AC259" i="1"/>
  <c r="AB259" i="1"/>
  <c r="Y259" i="1"/>
  <c r="X259" i="1"/>
  <c r="U259" i="1"/>
  <c r="T259" i="1"/>
  <c r="Q259" i="1"/>
  <c r="P259" i="1"/>
  <c r="M259" i="1"/>
  <c r="L259" i="1"/>
  <c r="I259" i="1"/>
  <c r="H259" i="1"/>
  <c r="E259" i="1"/>
  <c r="D259" i="1"/>
  <c r="CG258" i="1"/>
  <c r="CC258" i="1"/>
  <c r="CB258" i="1"/>
  <c r="CA258" i="1"/>
  <c r="BZ258" i="1"/>
  <c r="BY258" i="1"/>
  <c r="CE258" i="1" s="1"/>
  <c r="BX258" i="1"/>
  <c r="CD258" i="1" s="1"/>
  <c r="BW258" i="1"/>
  <c r="CH258" i="1" s="1"/>
  <c r="BV258" i="1"/>
  <c r="BU258" i="1"/>
  <c r="BT258" i="1"/>
  <c r="BQ258" i="1"/>
  <c r="BP258" i="1"/>
  <c r="BM258" i="1"/>
  <c r="BL258" i="1"/>
  <c r="BI258" i="1"/>
  <c r="BH258" i="1"/>
  <c r="BE258" i="1"/>
  <c r="BD258" i="1"/>
  <c r="BA258" i="1"/>
  <c r="AZ258" i="1"/>
  <c r="AW258" i="1"/>
  <c r="AV258" i="1"/>
  <c r="AS258" i="1"/>
  <c r="AR258" i="1"/>
  <c r="AO258" i="1"/>
  <c r="AN258" i="1"/>
  <c r="AK258" i="1"/>
  <c r="AJ258" i="1"/>
  <c r="AG258" i="1"/>
  <c r="AF258" i="1"/>
  <c r="AC258" i="1"/>
  <c r="AB258" i="1"/>
  <c r="Y258" i="1"/>
  <c r="X258" i="1"/>
  <c r="U258" i="1"/>
  <c r="T258" i="1"/>
  <c r="Q258" i="1"/>
  <c r="P258" i="1"/>
  <c r="M258" i="1"/>
  <c r="L258" i="1"/>
  <c r="I258" i="1"/>
  <c r="H258" i="1"/>
  <c r="E258" i="1"/>
  <c r="D258" i="1"/>
  <c r="CC257" i="1"/>
  <c r="CB257" i="1"/>
  <c r="CA257" i="1"/>
  <c r="BZ257" i="1"/>
  <c r="BY257" i="1"/>
  <c r="CE257" i="1" s="1"/>
  <c r="BX257" i="1"/>
  <c r="BW257" i="1"/>
  <c r="BV257" i="1"/>
  <c r="CD257" i="1" s="1"/>
  <c r="BU257" i="1"/>
  <c r="BT257" i="1"/>
  <c r="BQ257" i="1"/>
  <c r="BP257" i="1"/>
  <c r="BM257" i="1"/>
  <c r="BL257" i="1"/>
  <c r="BI257" i="1"/>
  <c r="BH257" i="1"/>
  <c r="BE257" i="1"/>
  <c r="BD257" i="1"/>
  <c r="BA257" i="1"/>
  <c r="AZ257" i="1"/>
  <c r="AW257" i="1"/>
  <c r="AV257" i="1"/>
  <c r="AS257" i="1"/>
  <c r="AR257" i="1"/>
  <c r="AO257" i="1"/>
  <c r="AN257" i="1"/>
  <c r="AK257" i="1"/>
  <c r="AJ257" i="1"/>
  <c r="AG257" i="1"/>
  <c r="AF257" i="1"/>
  <c r="AC257" i="1"/>
  <c r="AB257" i="1"/>
  <c r="Y257" i="1"/>
  <c r="X257" i="1"/>
  <c r="U257" i="1"/>
  <c r="T257" i="1"/>
  <c r="Q257" i="1"/>
  <c r="P257" i="1"/>
  <c r="M257" i="1"/>
  <c r="L257" i="1"/>
  <c r="I257" i="1"/>
  <c r="H257" i="1"/>
  <c r="E257" i="1"/>
  <c r="D257" i="1"/>
  <c r="CG256" i="1"/>
  <c r="CC256" i="1"/>
  <c r="CB256" i="1"/>
  <c r="CA256" i="1"/>
  <c r="BZ256" i="1"/>
  <c r="BY256" i="1"/>
  <c r="BX256" i="1"/>
  <c r="BW256" i="1"/>
  <c r="BV256" i="1"/>
  <c r="CD256" i="1" s="1"/>
  <c r="BU256" i="1"/>
  <c r="BT256" i="1"/>
  <c r="BQ256" i="1"/>
  <c r="BP256" i="1"/>
  <c r="BM256" i="1"/>
  <c r="BL256" i="1"/>
  <c r="BI256" i="1"/>
  <c r="BH256" i="1"/>
  <c r="BE256" i="1"/>
  <c r="BD256" i="1"/>
  <c r="BA256" i="1"/>
  <c r="AZ256" i="1"/>
  <c r="AW256" i="1"/>
  <c r="AV256" i="1"/>
  <c r="AS256" i="1"/>
  <c r="AR256" i="1"/>
  <c r="AO256" i="1"/>
  <c r="AN256" i="1"/>
  <c r="AK256" i="1"/>
  <c r="AJ256" i="1"/>
  <c r="AG256" i="1"/>
  <c r="AF256" i="1"/>
  <c r="AC256" i="1"/>
  <c r="AB256" i="1"/>
  <c r="Y256" i="1"/>
  <c r="X256" i="1"/>
  <c r="U256" i="1"/>
  <c r="T256" i="1"/>
  <c r="Q256" i="1"/>
  <c r="P256" i="1"/>
  <c r="M256" i="1"/>
  <c r="L256" i="1"/>
  <c r="I256" i="1"/>
  <c r="H256" i="1"/>
  <c r="E256" i="1"/>
  <c r="D256" i="1"/>
  <c r="CC255" i="1"/>
  <c r="CB255" i="1"/>
  <c r="CA255" i="1"/>
  <c r="CG255" i="1" s="1"/>
  <c r="BZ255" i="1"/>
  <c r="BY255" i="1"/>
  <c r="BX255" i="1"/>
  <c r="BW255" i="1"/>
  <c r="BV255" i="1"/>
  <c r="BU255" i="1"/>
  <c r="BT255" i="1"/>
  <c r="BQ255" i="1"/>
  <c r="BP255" i="1"/>
  <c r="BM255" i="1"/>
  <c r="BL255" i="1"/>
  <c r="BI255" i="1"/>
  <c r="BH255" i="1"/>
  <c r="BE255" i="1"/>
  <c r="BD255" i="1"/>
  <c r="BA255" i="1"/>
  <c r="AZ255" i="1"/>
  <c r="AW255" i="1"/>
  <c r="AV255" i="1"/>
  <c r="AS255" i="1"/>
  <c r="AR255" i="1"/>
  <c r="AO255" i="1"/>
  <c r="AN255" i="1"/>
  <c r="AK255" i="1"/>
  <c r="AJ255" i="1"/>
  <c r="AG255" i="1"/>
  <c r="AF255" i="1"/>
  <c r="AC255" i="1"/>
  <c r="AB255" i="1"/>
  <c r="Y255" i="1"/>
  <c r="X255" i="1"/>
  <c r="U255" i="1"/>
  <c r="T255" i="1"/>
  <c r="Q255" i="1"/>
  <c r="P255" i="1"/>
  <c r="M255" i="1"/>
  <c r="L255" i="1"/>
  <c r="I255" i="1"/>
  <c r="H255" i="1"/>
  <c r="E255" i="1"/>
  <c r="D255" i="1"/>
  <c r="CH254" i="1"/>
  <c r="CC254" i="1"/>
  <c r="CB254" i="1"/>
  <c r="CA254" i="1"/>
  <c r="BZ254" i="1"/>
  <c r="BY254" i="1"/>
  <c r="BX254" i="1"/>
  <c r="BW254" i="1"/>
  <c r="BV254" i="1"/>
  <c r="BU254" i="1"/>
  <c r="BT254" i="1"/>
  <c r="BQ254" i="1"/>
  <c r="BP254" i="1"/>
  <c r="BM254" i="1"/>
  <c r="BL254" i="1"/>
  <c r="BI254" i="1"/>
  <c r="BH254" i="1"/>
  <c r="BE254" i="1"/>
  <c r="BD254" i="1"/>
  <c r="BA254" i="1"/>
  <c r="AZ254" i="1"/>
  <c r="AW254" i="1"/>
  <c r="AV254" i="1"/>
  <c r="AS254" i="1"/>
  <c r="AR254" i="1"/>
  <c r="AO254" i="1"/>
  <c r="AN254" i="1"/>
  <c r="AK254" i="1"/>
  <c r="AJ254" i="1"/>
  <c r="AG254" i="1"/>
  <c r="AF254" i="1"/>
  <c r="AC254" i="1"/>
  <c r="AB254" i="1"/>
  <c r="Y254" i="1"/>
  <c r="X254" i="1"/>
  <c r="U254" i="1"/>
  <c r="T254" i="1"/>
  <c r="Q254" i="1"/>
  <c r="P254" i="1"/>
  <c r="M254" i="1"/>
  <c r="L254" i="1"/>
  <c r="I254" i="1"/>
  <c r="H254" i="1"/>
  <c r="E254" i="1"/>
  <c r="D254" i="1"/>
  <c r="CC253" i="1"/>
  <c r="CB253" i="1"/>
  <c r="CA253" i="1"/>
  <c r="BZ253" i="1"/>
  <c r="BY253" i="1"/>
  <c r="BX253" i="1"/>
  <c r="BW253" i="1"/>
  <c r="BV253" i="1"/>
  <c r="BU253" i="1"/>
  <c r="BT253" i="1"/>
  <c r="BQ253" i="1"/>
  <c r="BP253" i="1"/>
  <c r="BM253" i="1"/>
  <c r="BL253" i="1"/>
  <c r="BI253" i="1"/>
  <c r="BH253" i="1"/>
  <c r="BE253" i="1"/>
  <c r="BD253" i="1"/>
  <c r="BA253" i="1"/>
  <c r="AZ253" i="1"/>
  <c r="AW253" i="1"/>
  <c r="AV253" i="1"/>
  <c r="AS253" i="1"/>
  <c r="AR253" i="1"/>
  <c r="AO253" i="1"/>
  <c r="AN253" i="1"/>
  <c r="AK253" i="1"/>
  <c r="AJ253" i="1"/>
  <c r="AG253" i="1"/>
  <c r="AF253" i="1"/>
  <c r="AC253" i="1"/>
  <c r="AB253" i="1"/>
  <c r="Y253" i="1"/>
  <c r="X253" i="1"/>
  <c r="U253" i="1"/>
  <c r="T253" i="1"/>
  <c r="Q253" i="1"/>
  <c r="P253" i="1"/>
  <c r="M253" i="1"/>
  <c r="L253" i="1"/>
  <c r="I253" i="1"/>
  <c r="H253" i="1"/>
  <c r="E253" i="1"/>
  <c r="D253" i="1"/>
  <c r="CC252" i="1"/>
  <c r="CB252" i="1"/>
  <c r="CA252" i="1"/>
  <c r="BZ252" i="1"/>
  <c r="BY252" i="1"/>
  <c r="BX252" i="1"/>
  <c r="BW252" i="1"/>
  <c r="BV252" i="1"/>
  <c r="BU252" i="1"/>
  <c r="BT252" i="1"/>
  <c r="BQ252" i="1"/>
  <c r="BP252" i="1"/>
  <c r="BM252" i="1"/>
  <c r="BL252" i="1"/>
  <c r="BI252" i="1"/>
  <c r="BH252" i="1"/>
  <c r="BE252" i="1"/>
  <c r="BD252" i="1"/>
  <c r="BA252" i="1"/>
  <c r="AZ252" i="1"/>
  <c r="AW252" i="1"/>
  <c r="AV252" i="1"/>
  <c r="AS252" i="1"/>
  <c r="AR252" i="1"/>
  <c r="AO252" i="1"/>
  <c r="AN252" i="1"/>
  <c r="AK252" i="1"/>
  <c r="AJ252" i="1"/>
  <c r="AG252" i="1"/>
  <c r="AF252" i="1"/>
  <c r="AC252" i="1"/>
  <c r="AB252" i="1"/>
  <c r="Y252" i="1"/>
  <c r="X252" i="1"/>
  <c r="U252" i="1"/>
  <c r="T252" i="1"/>
  <c r="Q252" i="1"/>
  <c r="P252" i="1"/>
  <c r="M252" i="1"/>
  <c r="L252" i="1"/>
  <c r="I252" i="1"/>
  <c r="H252" i="1"/>
  <c r="E252" i="1"/>
  <c r="D252" i="1"/>
  <c r="CC251" i="1"/>
  <c r="CB251" i="1"/>
  <c r="CA251" i="1"/>
  <c r="BZ251" i="1"/>
  <c r="BY251" i="1"/>
  <c r="BX251" i="1"/>
  <c r="BW251" i="1"/>
  <c r="BV251" i="1"/>
  <c r="BU251" i="1"/>
  <c r="BT251" i="1"/>
  <c r="BQ251" i="1"/>
  <c r="BP251" i="1"/>
  <c r="BM251" i="1"/>
  <c r="BL251" i="1"/>
  <c r="BI251" i="1"/>
  <c r="BH251" i="1"/>
  <c r="BE251" i="1"/>
  <c r="BD251" i="1"/>
  <c r="BA251" i="1"/>
  <c r="AZ251" i="1"/>
  <c r="AW251" i="1"/>
  <c r="AV251" i="1"/>
  <c r="AS251" i="1"/>
  <c r="AR251" i="1"/>
  <c r="AO251" i="1"/>
  <c r="AN251" i="1"/>
  <c r="AK251" i="1"/>
  <c r="AJ251" i="1"/>
  <c r="AG251" i="1"/>
  <c r="AF251" i="1"/>
  <c r="AC251" i="1"/>
  <c r="AB251" i="1"/>
  <c r="Y251" i="1"/>
  <c r="X251" i="1"/>
  <c r="U251" i="1"/>
  <c r="T251" i="1"/>
  <c r="Q251" i="1"/>
  <c r="P251" i="1"/>
  <c r="M251" i="1"/>
  <c r="L251" i="1"/>
  <c r="I251" i="1"/>
  <c r="H251" i="1"/>
  <c r="E251" i="1"/>
  <c r="D251" i="1"/>
  <c r="CC250" i="1"/>
  <c r="CB250" i="1"/>
  <c r="CA250" i="1"/>
  <c r="BZ250" i="1"/>
  <c r="BY250" i="1"/>
  <c r="BX250" i="1"/>
  <c r="BW250" i="1"/>
  <c r="BV250" i="1"/>
  <c r="BU250" i="1"/>
  <c r="BT250" i="1"/>
  <c r="BQ250" i="1"/>
  <c r="BP250" i="1"/>
  <c r="BM250" i="1"/>
  <c r="BL250" i="1"/>
  <c r="BI250" i="1"/>
  <c r="BH250" i="1"/>
  <c r="BE250" i="1"/>
  <c r="BD250" i="1"/>
  <c r="BA250" i="1"/>
  <c r="AZ250" i="1"/>
  <c r="AW250" i="1"/>
  <c r="AV250" i="1"/>
  <c r="AS250" i="1"/>
  <c r="AR250" i="1"/>
  <c r="AO250" i="1"/>
  <c r="AN250" i="1"/>
  <c r="AK250" i="1"/>
  <c r="AJ250" i="1"/>
  <c r="AG250" i="1"/>
  <c r="AF250" i="1"/>
  <c r="AC250" i="1"/>
  <c r="AB250" i="1"/>
  <c r="Y250" i="1"/>
  <c r="X250" i="1"/>
  <c r="U250" i="1"/>
  <c r="T250" i="1"/>
  <c r="Q250" i="1"/>
  <c r="P250" i="1"/>
  <c r="M250" i="1"/>
  <c r="L250" i="1"/>
  <c r="I250" i="1"/>
  <c r="H250" i="1"/>
  <c r="E250" i="1"/>
  <c r="D250" i="1"/>
  <c r="CC249" i="1"/>
  <c r="CB249" i="1"/>
  <c r="CA249" i="1"/>
  <c r="BZ249" i="1"/>
  <c r="BY249" i="1"/>
  <c r="BX249" i="1"/>
  <c r="BW249" i="1"/>
  <c r="BV249" i="1"/>
  <c r="CD249" i="1" s="1"/>
  <c r="BU249" i="1"/>
  <c r="BT249" i="1"/>
  <c r="BQ249" i="1"/>
  <c r="BP249" i="1"/>
  <c r="BM249" i="1"/>
  <c r="BL249" i="1"/>
  <c r="BI249" i="1"/>
  <c r="BH249" i="1"/>
  <c r="BE249" i="1"/>
  <c r="BD249" i="1"/>
  <c r="BA249" i="1"/>
  <c r="AZ249" i="1"/>
  <c r="AW249" i="1"/>
  <c r="AV249" i="1"/>
  <c r="AS249" i="1"/>
  <c r="AR249" i="1"/>
  <c r="AO249" i="1"/>
  <c r="AN249" i="1"/>
  <c r="AK249" i="1"/>
  <c r="AJ249" i="1"/>
  <c r="AG249" i="1"/>
  <c r="AF249" i="1"/>
  <c r="AC249" i="1"/>
  <c r="AB249" i="1"/>
  <c r="Y249" i="1"/>
  <c r="X249" i="1"/>
  <c r="U249" i="1"/>
  <c r="T249" i="1"/>
  <c r="Q249" i="1"/>
  <c r="P249" i="1"/>
  <c r="M249" i="1"/>
  <c r="L249" i="1"/>
  <c r="I249" i="1"/>
  <c r="H249" i="1"/>
  <c r="E249" i="1"/>
  <c r="D249" i="1"/>
  <c r="CC248" i="1"/>
  <c r="CB248" i="1"/>
  <c r="CA248" i="1"/>
  <c r="BZ248" i="1"/>
  <c r="BY248" i="1"/>
  <c r="BX248" i="1"/>
  <c r="CD248" i="1" s="1"/>
  <c r="BW248" i="1"/>
  <c r="CE248" i="1" s="1"/>
  <c r="BV248" i="1"/>
  <c r="BU248" i="1"/>
  <c r="BT248" i="1"/>
  <c r="BQ248" i="1"/>
  <c r="BP248" i="1"/>
  <c r="BM248" i="1"/>
  <c r="BL248" i="1"/>
  <c r="BI248" i="1"/>
  <c r="BH248" i="1"/>
  <c r="BE248" i="1"/>
  <c r="BD248" i="1"/>
  <c r="BA248" i="1"/>
  <c r="AZ248" i="1"/>
  <c r="AW248" i="1"/>
  <c r="AV248" i="1"/>
  <c r="AS248" i="1"/>
  <c r="AR248" i="1"/>
  <c r="AO248" i="1"/>
  <c r="AN248" i="1"/>
  <c r="AK248" i="1"/>
  <c r="AJ248" i="1"/>
  <c r="AG248" i="1"/>
  <c r="AF248" i="1"/>
  <c r="AC248" i="1"/>
  <c r="AB248" i="1"/>
  <c r="Y248" i="1"/>
  <c r="X248" i="1"/>
  <c r="U248" i="1"/>
  <c r="T248" i="1"/>
  <c r="Q248" i="1"/>
  <c r="P248" i="1"/>
  <c r="M248" i="1"/>
  <c r="L248" i="1"/>
  <c r="I248" i="1"/>
  <c r="H248" i="1"/>
  <c r="E248" i="1"/>
  <c r="D248" i="1"/>
  <c r="CE247" i="1"/>
  <c r="CC247" i="1"/>
  <c r="CB247" i="1"/>
  <c r="CA247" i="1"/>
  <c r="BZ247" i="1"/>
  <c r="CF247" i="1" s="1"/>
  <c r="BY247" i="1"/>
  <c r="BX247" i="1"/>
  <c r="BW247" i="1"/>
  <c r="BV247" i="1"/>
  <c r="CD247" i="1" s="1"/>
  <c r="BU247" i="1"/>
  <c r="BT247" i="1"/>
  <c r="BQ247" i="1"/>
  <c r="BP247" i="1"/>
  <c r="BM247" i="1"/>
  <c r="BL247" i="1"/>
  <c r="BI247" i="1"/>
  <c r="BH247" i="1"/>
  <c r="BE247" i="1"/>
  <c r="BD247" i="1"/>
  <c r="BA247" i="1"/>
  <c r="AZ247" i="1"/>
  <c r="AW247" i="1"/>
  <c r="AV247" i="1"/>
  <c r="AS247" i="1"/>
  <c r="AR247" i="1"/>
  <c r="AO247" i="1"/>
  <c r="AN247" i="1"/>
  <c r="AK247" i="1"/>
  <c r="AJ247" i="1"/>
  <c r="AG247" i="1"/>
  <c r="AF247" i="1"/>
  <c r="AC247" i="1"/>
  <c r="AB247" i="1"/>
  <c r="Y247" i="1"/>
  <c r="X247" i="1"/>
  <c r="U247" i="1"/>
  <c r="T247" i="1"/>
  <c r="Q247" i="1"/>
  <c r="P247" i="1"/>
  <c r="M247" i="1"/>
  <c r="L247" i="1"/>
  <c r="I247" i="1"/>
  <c r="H247" i="1"/>
  <c r="E247" i="1"/>
  <c r="D247" i="1"/>
  <c r="CE246" i="1"/>
  <c r="CC246" i="1"/>
  <c r="CB246" i="1"/>
  <c r="CA246" i="1"/>
  <c r="BZ246" i="1"/>
  <c r="CF246" i="1" s="1"/>
  <c r="BY246" i="1"/>
  <c r="CG246" i="1" s="1"/>
  <c r="BX246" i="1"/>
  <c r="BW246" i="1"/>
  <c r="BV246" i="1"/>
  <c r="CD246" i="1" s="1"/>
  <c r="BU246" i="1"/>
  <c r="BT246" i="1"/>
  <c r="BQ246" i="1"/>
  <c r="BP246" i="1"/>
  <c r="BM246" i="1"/>
  <c r="BL246" i="1"/>
  <c r="BI246" i="1"/>
  <c r="BH246" i="1"/>
  <c r="BE246" i="1"/>
  <c r="BD246" i="1"/>
  <c r="BA246" i="1"/>
  <c r="AZ246" i="1"/>
  <c r="AW246" i="1"/>
  <c r="AV246" i="1"/>
  <c r="AS246" i="1"/>
  <c r="AR246" i="1"/>
  <c r="AO246" i="1"/>
  <c r="AN246" i="1"/>
  <c r="AK246" i="1"/>
  <c r="AJ246" i="1"/>
  <c r="AG246" i="1"/>
  <c r="AF246" i="1"/>
  <c r="AC246" i="1"/>
  <c r="AB246" i="1"/>
  <c r="Y246" i="1"/>
  <c r="X246" i="1"/>
  <c r="U246" i="1"/>
  <c r="T246" i="1"/>
  <c r="Q246" i="1"/>
  <c r="P246" i="1"/>
  <c r="M246" i="1"/>
  <c r="L246" i="1"/>
  <c r="I246" i="1"/>
  <c r="H246" i="1"/>
  <c r="E246" i="1"/>
  <c r="D246" i="1"/>
  <c r="CF245" i="1"/>
  <c r="CC245" i="1"/>
  <c r="CB245" i="1"/>
  <c r="CA245" i="1"/>
  <c r="CG245" i="1" s="1"/>
  <c r="BZ245" i="1"/>
  <c r="BY245" i="1"/>
  <c r="BX245" i="1"/>
  <c r="CD245" i="1" s="1"/>
  <c r="BW245" i="1"/>
  <c r="CH245" i="1" s="1"/>
  <c r="BV245" i="1"/>
  <c r="BU245" i="1"/>
  <c r="BT245" i="1"/>
  <c r="BQ245" i="1"/>
  <c r="BP245" i="1"/>
  <c r="BM245" i="1"/>
  <c r="BL245" i="1"/>
  <c r="BI245" i="1"/>
  <c r="BH245" i="1"/>
  <c r="BE245" i="1"/>
  <c r="BD245" i="1"/>
  <c r="BA245" i="1"/>
  <c r="AZ245" i="1"/>
  <c r="AW245" i="1"/>
  <c r="AV245" i="1"/>
  <c r="AS245" i="1"/>
  <c r="AR245" i="1"/>
  <c r="AO245" i="1"/>
  <c r="AN245" i="1"/>
  <c r="AK245" i="1"/>
  <c r="AJ245" i="1"/>
  <c r="AG245" i="1"/>
  <c r="AF245" i="1"/>
  <c r="AC245" i="1"/>
  <c r="AB245" i="1"/>
  <c r="Y245" i="1"/>
  <c r="X245" i="1"/>
  <c r="U245" i="1"/>
  <c r="T245" i="1"/>
  <c r="Q245" i="1"/>
  <c r="P245" i="1"/>
  <c r="M245" i="1"/>
  <c r="L245" i="1"/>
  <c r="I245" i="1"/>
  <c r="H245" i="1"/>
  <c r="E245" i="1"/>
  <c r="D245" i="1"/>
  <c r="CG244" i="1"/>
  <c r="CC244" i="1"/>
  <c r="CB244" i="1"/>
  <c r="CA244" i="1"/>
  <c r="BZ244" i="1"/>
  <c r="BY244" i="1"/>
  <c r="CE244" i="1" s="1"/>
  <c r="BX244" i="1"/>
  <c r="CD244" i="1" s="1"/>
  <c r="BW244" i="1"/>
  <c r="BV244" i="1"/>
  <c r="BU244" i="1"/>
  <c r="BT244" i="1"/>
  <c r="BQ244" i="1"/>
  <c r="BP244" i="1"/>
  <c r="BM244" i="1"/>
  <c r="BL244" i="1"/>
  <c r="BI244" i="1"/>
  <c r="BH244" i="1"/>
  <c r="BE244" i="1"/>
  <c r="BD244" i="1"/>
  <c r="BA244" i="1"/>
  <c r="AZ244" i="1"/>
  <c r="AW244" i="1"/>
  <c r="AV244" i="1"/>
  <c r="AS244" i="1"/>
  <c r="AR244" i="1"/>
  <c r="AO244" i="1"/>
  <c r="AN244" i="1"/>
  <c r="AK244" i="1"/>
  <c r="AJ244" i="1"/>
  <c r="AG244" i="1"/>
  <c r="AF244" i="1"/>
  <c r="AC244" i="1"/>
  <c r="AB244" i="1"/>
  <c r="Y244" i="1"/>
  <c r="X244" i="1"/>
  <c r="U244" i="1"/>
  <c r="T244" i="1"/>
  <c r="Q244" i="1"/>
  <c r="P244" i="1"/>
  <c r="M244" i="1"/>
  <c r="L244" i="1"/>
  <c r="I244" i="1"/>
  <c r="H244" i="1"/>
  <c r="E244" i="1"/>
  <c r="D244" i="1"/>
  <c r="CH243" i="1"/>
  <c r="CC243" i="1"/>
  <c r="CB243" i="1"/>
  <c r="CA243" i="1"/>
  <c r="BZ243" i="1"/>
  <c r="BY243" i="1"/>
  <c r="CE243" i="1" s="1"/>
  <c r="BX243" i="1"/>
  <c r="BW243" i="1"/>
  <c r="CG243" i="1" s="1"/>
  <c r="BV243" i="1"/>
  <c r="BU243" i="1"/>
  <c r="BT243" i="1"/>
  <c r="BQ243" i="1"/>
  <c r="BP243" i="1"/>
  <c r="BM243" i="1"/>
  <c r="BL243" i="1"/>
  <c r="BI243" i="1"/>
  <c r="BH243" i="1"/>
  <c r="BE243" i="1"/>
  <c r="BD243" i="1"/>
  <c r="BA243" i="1"/>
  <c r="AZ243" i="1"/>
  <c r="AW243" i="1"/>
  <c r="AV243" i="1"/>
  <c r="AS243" i="1"/>
  <c r="AR243" i="1"/>
  <c r="AO243" i="1"/>
  <c r="AN243" i="1"/>
  <c r="AK243" i="1"/>
  <c r="AJ243" i="1"/>
  <c r="AG243" i="1"/>
  <c r="AF243" i="1"/>
  <c r="AC243" i="1"/>
  <c r="AB243" i="1"/>
  <c r="Y243" i="1"/>
  <c r="X243" i="1"/>
  <c r="U243" i="1"/>
  <c r="T243" i="1"/>
  <c r="Q243" i="1"/>
  <c r="P243" i="1"/>
  <c r="M243" i="1"/>
  <c r="L243" i="1"/>
  <c r="I243" i="1"/>
  <c r="H243" i="1"/>
  <c r="E243" i="1"/>
  <c r="D243" i="1"/>
  <c r="CC242" i="1"/>
  <c r="CB242" i="1"/>
  <c r="CA242" i="1"/>
  <c r="BZ242" i="1"/>
  <c r="BY242" i="1"/>
  <c r="BX242" i="1"/>
  <c r="BW242" i="1"/>
  <c r="CG242" i="1" s="1"/>
  <c r="BV242" i="1"/>
  <c r="CF242" i="1" s="1"/>
  <c r="BU242" i="1"/>
  <c r="BT242" i="1"/>
  <c r="BQ242" i="1"/>
  <c r="BP242" i="1"/>
  <c r="BM242" i="1"/>
  <c r="BL242" i="1"/>
  <c r="BI242" i="1"/>
  <c r="BH242" i="1"/>
  <c r="BE242" i="1"/>
  <c r="BD242" i="1"/>
  <c r="BA242" i="1"/>
  <c r="AZ242" i="1"/>
  <c r="AW242" i="1"/>
  <c r="AV242" i="1"/>
  <c r="AS242" i="1"/>
  <c r="AR242" i="1"/>
  <c r="AO242" i="1"/>
  <c r="AN242" i="1"/>
  <c r="AK242" i="1"/>
  <c r="AJ242" i="1"/>
  <c r="AG242" i="1"/>
  <c r="AF242" i="1"/>
  <c r="AC242" i="1"/>
  <c r="AB242" i="1"/>
  <c r="Y242" i="1"/>
  <c r="X242" i="1"/>
  <c r="U242" i="1"/>
  <c r="T242" i="1"/>
  <c r="Q242" i="1"/>
  <c r="P242" i="1"/>
  <c r="M242" i="1"/>
  <c r="L242" i="1"/>
  <c r="I242" i="1"/>
  <c r="H242" i="1"/>
  <c r="E242" i="1"/>
  <c r="D242" i="1"/>
  <c r="CC241" i="1"/>
  <c r="CB241" i="1"/>
  <c r="CA241" i="1"/>
  <c r="BZ241" i="1"/>
  <c r="BY241" i="1"/>
  <c r="BX241" i="1"/>
  <c r="CF241" i="1" s="1"/>
  <c r="BW241" i="1"/>
  <c r="BV241" i="1"/>
  <c r="BU241" i="1"/>
  <c r="BT241" i="1"/>
  <c r="BQ241" i="1"/>
  <c r="BP241" i="1"/>
  <c r="BM241" i="1"/>
  <c r="BL241" i="1"/>
  <c r="BI241" i="1"/>
  <c r="BH241" i="1"/>
  <c r="BE241" i="1"/>
  <c r="BD241" i="1"/>
  <c r="BA241" i="1"/>
  <c r="AZ241" i="1"/>
  <c r="AW241" i="1"/>
  <c r="AV241" i="1"/>
  <c r="AS241" i="1"/>
  <c r="AR241" i="1"/>
  <c r="AO241" i="1"/>
  <c r="AN241" i="1"/>
  <c r="AK241" i="1"/>
  <c r="AJ241" i="1"/>
  <c r="AG241" i="1"/>
  <c r="AF241" i="1"/>
  <c r="AC241" i="1"/>
  <c r="AB241" i="1"/>
  <c r="Y241" i="1"/>
  <c r="X241" i="1"/>
  <c r="U241" i="1"/>
  <c r="T241" i="1"/>
  <c r="Q241" i="1"/>
  <c r="P241" i="1"/>
  <c r="M241" i="1"/>
  <c r="L241" i="1"/>
  <c r="I241" i="1"/>
  <c r="H241" i="1"/>
  <c r="E241" i="1"/>
  <c r="D241" i="1"/>
  <c r="CC240" i="1"/>
  <c r="CB240" i="1"/>
  <c r="CA240" i="1"/>
  <c r="BZ240" i="1"/>
  <c r="BY240" i="1"/>
  <c r="BX240" i="1"/>
  <c r="BW240" i="1"/>
  <c r="BV240" i="1"/>
  <c r="BU240" i="1"/>
  <c r="BT240" i="1"/>
  <c r="BQ240" i="1"/>
  <c r="BP240" i="1"/>
  <c r="BM240" i="1"/>
  <c r="BL240" i="1"/>
  <c r="BI240" i="1"/>
  <c r="BH240" i="1"/>
  <c r="BE240" i="1"/>
  <c r="BD240" i="1"/>
  <c r="BA240" i="1"/>
  <c r="AZ240" i="1"/>
  <c r="AW240" i="1"/>
  <c r="AV240" i="1"/>
  <c r="AS240" i="1"/>
  <c r="AR240" i="1"/>
  <c r="AO240" i="1"/>
  <c r="AN240" i="1"/>
  <c r="AK240" i="1"/>
  <c r="AJ240" i="1"/>
  <c r="AG240" i="1"/>
  <c r="AF240" i="1"/>
  <c r="AC240" i="1"/>
  <c r="AB240" i="1"/>
  <c r="Y240" i="1"/>
  <c r="X240" i="1"/>
  <c r="U240" i="1"/>
  <c r="T240" i="1"/>
  <c r="Q240" i="1"/>
  <c r="P240" i="1"/>
  <c r="M240" i="1"/>
  <c r="L240" i="1"/>
  <c r="I240" i="1"/>
  <c r="H240" i="1"/>
  <c r="E240" i="1"/>
  <c r="D240" i="1"/>
  <c r="CC239" i="1"/>
  <c r="CB239" i="1"/>
  <c r="CA239" i="1"/>
  <c r="BZ239" i="1"/>
  <c r="BY239" i="1"/>
  <c r="BX239" i="1"/>
  <c r="CD239" i="1" s="1"/>
  <c r="BW239" i="1"/>
  <c r="BV239" i="1"/>
  <c r="BU239" i="1"/>
  <c r="BT239" i="1"/>
  <c r="BQ239" i="1"/>
  <c r="BP239" i="1"/>
  <c r="BM239" i="1"/>
  <c r="BL239" i="1"/>
  <c r="BI239" i="1"/>
  <c r="BH239" i="1"/>
  <c r="BE239" i="1"/>
  <c r="BD239" i="1"/>
  <c r="BA239" i="1"/>
  <c r="AZ239" i="1"/>
  <c r="AW239" i="1"/>
  <c r="AV239" i="1"/>
  <c r="AS239" i="1"/>
  <c r="AR239" i="1"/>
  <c r="AO239" i="1"/>
  <c r="AN239" i="1"/>
  <c r="AK239" i="1"/>
  <c r="AJ239" i="1"/>
  <c r="AG239" i="1"/>
  <c r="AF239" i="1"/>
  <c r="AC239" i="1"/>
  <c r="AB239" i="1"/>
  <c r="Y239" i="1"/>
  <c r="X239" i="1"/>
  <c r="U239" i="1"/>
  <c r="T239" i="1"/>
  <c r="Q239" i="1"/>
  <c r="P239" i="1"/>
  <c r="M239" i="1"/>
  <c r="L239" i="1"/>
  <c r="I239" i="1"/>
  <c r="H239" i="1"/>
  <c r="E239" i="1"/>
  <c r="D239" i="1"/>
  <c r="CC238" i="1"/>
  <c r="CB238" i="1"/>
  <c r="CA238" i="1"/>
  <c r="BZ238" i="1"/>
  <c r="BY238" i="1"/>
  <c r="BX238" i="1"/>
  <c r="BW238" i="1"/>
  <c r="CE238" i="1" s="1"/>
  <c r="BV238" i="1"/>
  <c r="CD238" i="1" s="1"/>
  <c r="BU238" i="1"/>
  <c r="BT238" i="1"/>
  <c r="BQ238" i="1"/>
  <c r="BP238" i="1"/>
  <c r="BM238" i="1"/>
  <c r="BL238" i="1"/>
  <c r="BI238" i="1"/>
  <c r="BH238" i="1"/>
  <c r="BE238" i="1"/>
  <c r="BD238" i="1"/>
  <c r="BA238" i="1"/>
  <c r="AZ238" i="1"/>
  <c r="AW238" i="1"/>
  <c r="AV238" i="1"/>
  <c r="AS238" i="1"/>
  <c r="AR238" i="1"/>
  <c r="AO238" i="1"/>
  <c r="AN238" i="1"/>
  <c r="AK238" i="1"/>
  <c r="AJ238" i="1"/>
  <c r="AG238" i="1"/>
  <c r="AF238" i="1"/>
  <c r="AC238" i="1"/>
  <c r="AB238" i="1"/>
  <c r="Y238" i="1"/>
  <c r="X238" i="1"/>
  <c r="U238" i="1"/>
  <c r="T238" i="1"/>
  <c r="Q238" i="1"/>
  <c r="P238" i="1"/>
  <c r="M238" i="1"/>
  <c r="L238" i="1"/>
  <c r="I238" i="1"/>
  <c r="H238" i="1"/>
  <c r="E238" i="1"/>
  <c r="D238" i="1"/>
  <c r="CF237" i="1"/>
  <c r="CE237" i="1"/>
  <c r="CC237" i="1"/>
  <c r="CB237" i="1"/>
  <c r="CA237" i="1"/>
  <c r="BZ237" i="1"/>
  <c r="BY237" i="1"/>
  <c r="BX237" i="1"/>
  <c r="BW237" i="1"/>
  <c r="BV237" i="1"/>
  <c r="CD237" i="1" s="1"/>
  <c r="BU237" i="1"/>
  <c r="BT237" i="1"/>
  <c r="BQ237" i="1"/>
  <c r="BP237" i="1"/>
  <c r="BM237" i="1"/>
  <c r="BL237" i="1"/>
  <c r="BI237" i="1"/>
  <c r="BH237" i="1"/>
  <c r="BE237" i="1"/>
  <c r="BD237" i="1"/>
  <c r="BA237" i="1"/>
  <c r="AZ237" i="1"/>
  <c r="AW237" i="1"/>
  <c r="AV237" i="1"/>
  <c r="AS237" i="1"/>
  <c r="AR237" i="1"/>
  <c r="AO237" i="1"/>
  <c r="AN237" i="1"/>
  <c r="AK237" i="1"/>
  <c r="AJ237" i="1"/>
  <c r="AG237" i="1"/>
  <c r="AF237" i="1"/>
  <c r="AC237" i="1"/>
  <c r="AB237" i="1"/>
  <c r="Y237" i="1"/>
  <c r="X237" i="1"/>
  <c r="U237" i="1"/>
  <c r="T237" i="1"/>
  <c r="Q237" i="1"/>
  <c r="P237" i="1"/>
  <c r="M237" i="1"/>
  <c r="L237" i="1"/>
  <c r="I237" i="1"/>
  <c r="H237" i="1"/>
  <c r="E237" i="1"/>
  <c r="D237" i="1"/>
  <c r="CH236" i="1"/>
  <c r="CG236" i="1"/>
  <c r="CC236" i="1"/>
  <c r="CB236" i="1"/>
  <c r="CA236" i="1"/>
  <c r="BZ236" i="1"/>
  <c r="BY236" i="1"/>
  <c r="BX236" i="1"/>
  <c r="BW236" i="1"/>
  <c r="CE236" i="1" s="1"/>
  <c r="BV236" i="1"/>
  <c r="CF236" i="1" s="1"/>
  <c r="BU236" i="1"/>
  <c r="BT236" i="1"/>
  <c r="BQ236" i="1"/>
  <c r="BP236" i="1"/>
  <c r="BM236" i="1"/>
  <c r="BL236" i="1"/>
  <c r="BI236" i="1"/>
  <c r="BH236" i="1"/>
  <c r="BE236" i="1"/>
  <c r="BD236" i="1"/>
  <c r="BA236" i="1"/>
  <c r="AZ236" i="1"/>
  <c r="AW236" i="1"/>
  <c r="AV236" i="1"/>
  <c r="AS236" i="1"/>
  <c r="AR236" i="1"/>
  <c r="AO236" i="1"/>
  <c r="AN236" i="1"/>
  <c r="AK236" i="1"/>
  <c r="AJ236" i="1"/>
  <c r="AG236" i="1"/>
  <c r="AF236" i="1"/>
  <c r="AC236" i="1"/>
  <c r="AB236" i="1"/>
  <c r="Y236" i="1"/>
  <c r="X236" i="1"/>
  <c r="U236" i="1"/>
  <c r="T236" i="1"/>
  <c r="Q236" i="1"/>
  <c r="P236" i="1"/>
  <c r="M236" i="1"/>
  <c r="L236" i="1"/>
  <c r="I236" i="1"/>
  <c r="H236" i="1"/>
  <c r="E236" i="1"/>
  <c r="D236" i="1"/>
  <c r="CC235" i="1"/>
  <c r="CB235" i="1"/>
  <c r="CA235" i="1"/>
  <c r="BZ235" i="1"/>
  <c r="BY235" i="1"/>
  <c r="BX235" i="1"/>
  <c r="CF235" i="1" s="1"/>
  <c r="BW235" i="1"/>
  <c r="CH235" i="1" s="1"/>
  <c r="BV235" i="1"/>
  <c r="BU235" i="1"/>
  <c r="BT235" i="1"/>
  <c r="BQ235" i="1"/>
  <c r="BP235" i="1"/>
  <c r="BM235" i="1"/>
  <c r="BL235" i="1"/>
  <c r="BI235" i="1"/>
  <c r="BH235" i="1"/>
  <c r="BE235" i="1"/>
  <c r="BD235" i="1"/>
  <c r="BA235" i="1"/>
  <c r="AZ235" i="1"/>
  <c r="AW235" i="1"/>
  <c r="AV235" i="1"/>
  <c r="AS235" i="1"/>
  <c r="AR235" i="1"/>
  <c r="AO235" i="1"/>
  <c r="AN235" i="1"/>
  <c r="AK235" i="1"/>
  <c r="AJ235" i="1"/>
  <c r="AG235" i="1"/>
  <c r="AF235" i="1"/>
  <c r="AC235" i="1"/>
  <c r="AB235" i="1"/>
  <c r="Y235" i="1"/>
  <c r="X235" i="1"/>
  <c r="U235" i="1"/>
  <c r="T235" i="1"/>
  <c r="Q235" i="1"/>
  <c r="P235" i="1"/>
  <c r="M235" i="1"/>
  <c r="L235" i="1"/>
  <c r="I235" i="1"/>
  <c r="H235" i="1"/>
  <c r="E235" i="1"/>
  <c r="D235" i="1"/>
  <c r="CC234" i="1"/>
  <c r="CB234" i="1"/>
  <c r="CA234" i="1"/>
  <c r="BZ234" i="1"/>
  <c r="BY234" i="1"/>
  <c r="CG234" i="1" s="1"/>
  <c r="BX234" i="1"/>
  <c r="CD234" i="1" s="1"/>
  <c r="BW234" i="1"/>
  <c r="CH234" i="1" s="1"/>
  <c r="BV234" i="1"/>
  <c r="CF234" i="1" s="1"/>
  <c r="BU234" i="1"/>
  <c r="BT234" i="1"/>
  <c r="BQ234" i="1"/>
  <c r="BP234" i="1"/>
  <c r="BM234" i="1"/>
  <c r="BL234" i="1"/>
  <c r="BI234" i="1"/>
  <c r="BH234" i="1"/>
  <c r="BE234" i="1"/>
  <c r="BD234" i="1"/>
  <c r="BA234" i="1"/>
  <c r="AZ234" i="1"/>
  <c r="AW234" i="1"/>
  <c r="AV234" i="1"/>
  <c r="AS234" i="1"/>
  <c r="AR234" i="1"/>
  <c r="AO234" i="1"/>
  <c r="AN234" i="1"/>
  <c r="AK234" i="1"/>
  <c r="AJ234" i="1"/>
  <c r="AG234" i="1"/>
  <c r="AF234" i="1"/>
  <c r="AC234" i="1"/>
  <c r="AB234" i="1"/>
  <c r="Y234" i="1"/>
  <c r="X234" i="1"/>
  <c r="U234" i="1"/>
  <c r="T234" i="1"/>
  <c r="Q234" i="1"/>
  <c r="P234" i="1"/>
  <c r="M234" i="1"/>
  <c r="L234" i="1"/>
  <c r="I234" i="1"/>
  <c r="H234" i="1"/>
  <c r="E234" i="1"/>
  <c r="D234" i="1"/>
  <c r="CE233" i="1"/>
  <c r="CC233" i="1"/>
  <c r="CB233" i="1"/>
  <c r="CA233" i="1"/>
  <c r="BZ233" i="1"/>
  <c r="BY233" i="1"/>
  <c r="BX233" i="1"/>
  <c r="BW233" i="1"/>
  <c r="BV233" i="1"/>
  <c r="BU233" i="1"/>
  <c r="BT233" i="1"/>
  <c r="BQ233" i="1"/>
  <c r="BP233" i="1"/>
  <c r="BM233" i="1"/>
  <c r="BL233" i="1"/>
  <c r="BI233" i="1"/>
  <c r="BH233" i="1"/>
  <c r="BE233" i="1"/>
  <c r="BD233" i="1"/>
  <c r="BA233" i="1"/>
  <c r="AZ233" i="1"/>
  <c r="AW233" i="1"/>
  <c r="AV233" i="1"/>
  <c r="AS233" i="1"/>
  <c r="AR233" i="1"/>
  <c r="AO233" i="1"/>
  <c r="AN233" i="1"/>
  <c r="AK233" i="1"/>
  <c r="AJ233" i="1"/>
  <c r="AG233" i="1"/>
  <c r="AF233" i="1"/>
  <c r="AC233" i="1"/>
  <c r="AB233" i="1"/>
  <c r="Y233" i="1"/>
  <c r="X233" i="1"/>
  <c r="U233" i="1"/>
  <c r="T233" i="1"/>
  <c r="Q233" i="1"/>
  <c r="P233" i="1"/>
  <c r="M233" i="1"/>
  <c r="L233" i="1"/>
  <c r="I233" i="1"/>
  <c r="H233" i="1"/>
  <c r="E233" i="1"/>
  <c r="D233" i="1"/>
  <c r="CC232" i="1"/>
  <c r="CB232" i="1"/>
  <c r="CA232" i="1"/>
  <c r="BZ232" i="1"/>
  <c r="BY232" i="1"/>
  <c r="BX232" i="1"/>
  <c r="BW232" i="1"/>
  <c r="BV232" i="1"/>
  <c r="BU232" i="1"/>
  <c r="BT232" i="1"/>
  <c r="BQ232" i="1"/>
  <c r="BP232" i="1"/>
  <c r="BM232" i="1"/>
  <c r="BL232" i="1"/>
  <c r="BI232" i="1"/>
  <c r="BH232" i="1"/>
  <c r="BE232" i="1"/>
  <c r="BD232" i="1"/>
  <c r="BA232" i="1"/>
  <c r="AZ232" i="1"/>
  <c r="AW232" i="1"/>
  <c r="AV232" i="1"/>
  <c r="AS232" i="1"/>
  <c r="AR232" i="1"/>
  <c r="AO232" i="1"/>
  <c r="AN232" i="1"/>
  <c r="AK232" i="1"/>
  <c r="AJ232" i="1"/>
  <c r="AG232" i="1"/>
  <c r="AF232" i="1"/>
  <c r="AC232" i="1"/>
  <c r="AB232" i="1"/>
  <c r="Y232" i="1"/>
  <c r="X232" i="1"/>
  <c r="U232" i="1"/>
  <c r="T232" i="1"/>
  <c r="Q232" i="1"/>
  <c r="P232" i="1"/>
  <c r="M232" i="1"/>
  <c r="L232" i="1"/>
  <c r="I232" i="1"/>
  <c r="H232" i="1"/>
  <c r="E232" i="1"/>
  <c r="D232" i="1"/>
  <c r="CC231" i="1"/>
  <c r="CB231" i="1"/>
  <c r="CA231" i="1"/>
  <c r="BZ231" i="1"/>
  <c r="BY231" i="1"/>
  <c r="BX231" i="1"/>
  <c r="BW231" i="1"/>
  <c r="CE231" i="1" s="1"/>
  <c r="BV231" i="1"/>
  <c r="BU231" i="1"/>
  <c r="BT231" i="1"/>
  <c r="BQ231" i="1"/>
  <c r="BP231" i="1"/>
  <c r="BM231" i="1"/>
  <c r="BL231" i="1"/>
  <c r="BI231" i="1"/>
  <c r="BH231" i="1"/>
  <c r="BE231" i="1"/>
  <c r="BD231" i="1"/>
  <c r="BA231" i="1"/>
  <c r="AZ231" i="1"/>
  <c r="AW231" i="1"/>
  <c r="AV231" i="1"/>
  <c r="AS231" i="1"/>
  <c r="AR231" i="1"/>
  <c r="AO231" i="1"/>
  <c r="AN231" i="1"/>
  <c r="AK231" i="1"/>
  <c r="AJ231" i="1"/>
  <c r="AG231" i="1"/>
  <c r="AF231" i="1"/>
  <c r="AC231" i="1"/>
  <c r="AB231" i="1"/>
  <c r="Y231" i="1"/>
  <c r="X231" i="1"/>
  <c r="U231" i="1"/>
  <c r="T231" i="1"/>
  <c r="Q231" i="1"/>
  <c r="P231" i="1"/>
  <c r="M231" i="1"/>
  <c r="L231" i="1"/>
  <c r="I231" i="1"/>
  <c r="H231" i="1"/>
  <c r="E231" i="1"/>
  <c r="D231" i="1"/>
  <c r="CC230" i="1"/>
  <c r="CB230" i="1"/>
  <c r="CA230" i="1"/>
  <c r="BZ230" i="1"/>
  <c r="BY230" i="1"/>
  <c r="BX230" i="1"/>
  <c r="BW230" i="1"/>
  <c r="BV230" i="1"/>
  <c r="BU230" i="1"/>
  <c r="BT230" i="1"/>
  <c r="BQ230" i="1"/>
  <c r="BP230" i="1"/>
  <c r="BM230" i="1"/>
  <c r="BL230" i="1"/>
  <c r="BI230" i="1"/>
  <c r="BH230" i="1"/>
  <c r="BE230" i="1"/>
  <c r="BD230" i="1"/>
  <c r="BA230" i="1"/>
  <c r="AZ230" i="1"/>
  <c r="AW230" i="1"/>
  <c r="AV230" i="1"/>
  <c r="AS230" i="1"/>
  <c r="AR230" i="1"/>
  <c r="AO230" i="1"/>
  <c r="AN230" i="1"/>
  <c r="AK230" i="1"/>
  <c r="AJ230" i="1"/>
  <c r="AG230" i="1"/>
  <c r="AF230" i="1"/>
  <c r="AC230" i="1"/>
  <c r="AB230" i="1"/>
  <c r="Y230" i="1"/>
  <c r="X230" i="1"/>
  <c r="U230" i="1"/>
  <c r="T230" i="1"/>
  <c r="Q230" i="1"/>
  <c r="P230" i="1"/>
  <c r="M230" i="1"/>
  <c r="L230" i="1"/>
  <c r="I230" i="1"/>
  <c r="H230" i="1"/>
  <c r="E230" i="1"/>
  <c r="D230" i="1"/>
  <c r="CC229" i="1"/>
  <c r="CB229" i="1"/>
  <c r="CA229" i="1"/>
  <c r="BZ229" i="1"/>
  <c r="BY229" i="1"/>
  <c r="BX229" i="1"/>
  <c r="BW229" i="1"/>
  <c r="CH229" i="1" s="1"/>
  <c r="BV229" i="1"/>
  <c r="BU229" i="1"/>
  <c r="BT229" i="1"/>
  <c r="BQ229" i="1"/>
  <c r="BP229" i="1"/>
  <c r="BM229" i="1"/>
  <c r="BL229" i="1"/>
  <c r="BI229" i="1"/>
  <c r="BH229" i="1"/>
  <c r="BE229" i="1"/>
  <c r="BD229" i="1"/>
  <c r="BA229" i="1"/>
  <c r="AZ229" i="1"/>
  <c r="AW229" i="1"/>
  <c r="AV229" i="1"/>
  <c r="AS229" i="1"/>
  <c r="AR229" i="1"/>
  <c r="AO229" i="1"/>
  <c r="AN229" i="1"/>
  <c r="AK229" i="1"/>
  <c r="AJ229" i="1"/>
  <c r="AG229" i="1"/>
  <c r="AF229" i="1"/>
  <c r="AC229" i="1"/>
  <c r="AB229" i="1"/>
  <c r="Y229" i="1"/>
  <c r="X229" i="1"/>
  <c r="U229" i="1"/>
  <c r="T229" i="1"/>
  <c r="Q229" i="1"/>
  <c r="P229" i="1"/>
  <c r="M229" i="1"/>
  <c r="L229" i="1"/>
  <c r="I229" i="1"/>
  <c r="H229" i="1"/>
  <c r="E229" i="1"/>
  <c r="D229" i="1"/>
  <c r="CC228" i="1"/>
  <c r="CB228" i="1"/>
  <c r="CA228" i="1"/>
  <c r="BZ228" i="1"/>
  <c r="BY228" i="1"/>
  <c r="BX228" i="1"/>
  <c r="BW228" i="1"/>
  <c r="BV228" i="1"/>
  <c r="BU228" i="1"/>
  <c r="BT228" i="1"/>
  <c r="BQ228" i="1"/>
  <c r="BP228" i="1"/>
  <c r="BM228" i="1"/>
  <c r="BL228" i="1"/>
  <c r="BI228" i="1"/>
  <c r="BH228" i="1"/>
  <c r="BE228" i="1"/>
  <c r="BD228" i="1"/>
  <c r="BA228" i="1"/>
  <c r="AZ228" i="1"/>
  <c r="AW228" i="1"/>
  <c r="AV228" i="1"/>
  <c r="AS228" i="1"/>
  <c r="AR228" i="1"/>
  <c r="AO228" i="1"/>
  <c r="AN228" i="1"/>
  <c r="AK228" i="1"/>
  <c r="AJ228" i="1"/>
  <c r="AG228" i="1"/>
  <c r="AF228" i="1"/>
  <c r="AC228" i="1"/>
  <c r="AB228" i="1"/>
  <c r="Y228" i="1"/>
  <c r="X228" i="1"/>
  <c r="U228" i="1"/>
  <c r="T228" i="1"/>
  <c r="Q228" i="1"/>
  <c r="P228" i="1"/>
  <c r="M228" i="1"/>
  <c r="L228" i="1"/>
  <c r="I228" i="1"/>
  <c r="H228" i="1"/>
  <c r="E228" i="1"/>
  <c r="D228" i="1"/>
  <c r="CC227" i="1"/>
  <c r="CB227" i="1"/>
  <c r="CA227" i="1"/>
  <c r="BZ227" i="1"/>
  <c r="BY227" i="1"/>
  <c r="BX227" i="1"/>
  <c r="BW227" i="1"/>
  <c r="BV227" i="1"/>
  <c r="BU227" i="1"/>
  <c r="BT227" i="1"/>
  <c r="BQ227" i="1"/>
  <c r="BP227" i="1"/>
  <c r="BM227" i="1"/>
  <c r="BL227" i="1"/>
  <c r="BI227" i="1"/>
  <c r="BH227" i="1"/>
  <c r="BE227" i="1"/>
  <c r="BD227" i="1"/>
  <c r="BA227" i="1"/>
  <c r="AZ227" i="1"/>
  <c r="AW227" i="1"/>
  <c r="AV227" i="1"/>
  <c r="AS227" i="1"/>
  <c r="AR227" i="1"/>
  <c r="AO227" i="1"/>
  <c r="AN227" i="1"/>
  <c r="AK227" i="1"/>
  <c r="AJ227" i="1"/>
  <c r="AG227" i="1"/>
  <c r="AF227" i="1"/>
  <c r="AC227" i="1"/>
  <c r="AB227" i="1"/>
  <c r="Y227" i="1"/>
  <c r="X227" i="1"/>
  <c r="U227" i="1"/>
  <c r="T227" i="1"/>
  <c r="Q227" i="1"/>
  <c r="P227" i="1"/>
  <c r="M227" i="1"/>
  <c r="L227" i="1"/>
  <c r="I227" i="1"/>
  <c r="H227" i="1"/>
  <c r="E227" i="1"/>
  <c r="D227" i="1"/>
  <c r="CC226" i="1"/>
  <c r="CB226" i="1"/>
  <c r="CA226" i="1"/>
  <c r="BZ226" i="1"/>
  <c r="BY226" i="1"/>
  <c r="BX226" i="1"/>
  <c r="BW226" i="1"/>
  <c r="BV226" i="1"/>
  <c r="BU226" i="1"/>
  <c r="BT226" i="1"/>
  <c r="BQ226" i="1"/>
  <c r="BP226" i="1"/>
  <c r="BM226" i="1"/>
  <c r="BL226" i="1"/>
  <c r="BI226" i="1"/>
  <c r="BH226" i="1"/>
  <c r="BE226" i="1"/>
  <c r="BD226" i="1"/>
  <c r="BA226" i="1"/>
  <c r="AZ226" i="1"/>
  <c r="AW226" i="1"/>
  <c r="AV226" i="1"/>
  <c r="AS226" i="1"/>
  <c r="AR226" i="1"/>
  <c r="AO226" i="1"/>
  <c r="AN226" i="1"/>
  <c r="AK226" i="1"/>
  <c r="AJ226" i="1"/>
  <c r="AG226" i="1"/>
  <c r="AF226" i="1"/>
  <c r="AC226" i="1"/>
  <c r="AB226" i="1"/>
  <c r="Y226" i="1"/>
  <c r="X226" i="1"/>
  <c r="U226" i="1"/>
  <c r="T226" i="1"/>
  <c r="Q226" i="1"/>
  <c r="P226" i="1"/>
  <c r="M226" i="1"/>
  <c r="L226" i="1"/>
  <c r="I226" i="1"/>
  <c r="H226" i="1"/>
  <c r="E226" i="1"/>
  <c r="D226" i="1"/>
  <c r="CC225" i="1"/>
  <c r="CB225" i="1"/>
  <c r="CA225" i="1"/>
  <c r="BZ225" i="1"/>
  <c r="BY225" i="1"/>
  <c r="BX225" i="1"/>
  <c r="BW225" i="1"/>
  <c r="BV225" i="1"/>
  <c r="BU225" i="1"/>
  <c r="BT225" i="1"/>
  <c r="BQ225" i="1"/>
  <c r="BP225" i="1"/>
  <c r="BM225" i="1"/>
  <c r="BL225" i="1"/>
  <c r="BI225" i="1"/>
  <c r="BH225" i="1"/>
  <c r="BE225" i="1"/>
  <c r="BD225" i="1"/>
  <c r="BA225" i="1"/>
  <c r="AZ225" i="1"/>
  <c r="AW225" i="1"/>
  <c r="AV225" i="1"/>
  <c r="AS225" i="1"/>
  <c r="AR225" i="1"/>
  <c r="AO225" i="1"/>
  <c r="AN225" i="1"/>
  <c r="AK225" i="1"/>
  <c r="AJ225" i="1"/>
  <c r="AG225" i="1"/>
  <c r="AF225" i="1"/>
  <c r="AC225" i="1"/>
  <c r="AB225" i="1"/>
  <c r="Y225" i="1"/>
  <c r="X225" i="1"/>
  <c r="U225" i="1"/>
  <c r="T225" i="1"/>
  <c r="Q225" i="1"/>
  <c r="P225" i="1"/>
  <c r="M225" i="1"/>
  <c r="L225" i="1"/>
  <c r="I225" i="1"/>
  <c r="H225" i="1"/>
  <c r="E225" i="1"/>
  <c r="D225" i="1"/>
  <c r="CC224" i="1"/>
  <c r="CB224" i="1"/>
  <c r="CA224" i="1"/>
  <c r="BZ224" i="1"/>
  <c r="BY224" i="1"/>
  <c r="BX224" i="1"/>
  <c r="BW224" i="1"/>
  <c r="BV224" i="1"/>
  <c r="BU224" i="1"/>
  <c r="BT224" i="1"/>
  <c r="BQ224" i="1"/>
  <c r="BP224" i="1"/>
  <c r="BM224" i="1"/>
  <c r="BL224" i="1"/>
  <c r="BI224" i="1"/>
  <c r="BH224" i="1"/>
  <c r="BE224" i="1"/>
  <c r="BD224" i="1"/>
  <c r="BA224" i="1"/>
  <c r="AZ224" i="1"/>
  <c r="AW224" i="1"/>
  <c r="AV224" i="1"/>
  <c r="AS224" i="1"/>
  <c r="AR224" i="1"/>
  <c r="AO224" i="1"/>
  <c r="AN224" i="1"/>
  <c r="AK224" i="1"/>
  <c r="AJ224" i="1"/>
  <c r="AG224" i="1"/>
  <c r="AF224" i="1"/>
  <c r="AC224" i="1"/>
  <c r="AB224" i="1"/>
  <c r="Y224" i="1"/>
  <c r="X224" i="1"/>
  <c r="U224" i="1"/>
  <c r="T224" i="1"/>
  <c r="Q224" i="1"/>
  <c r="P224" i="1"/>
  <c r="M224" i="1"/>
  <c r="L224" i="1"/>
  <c r="I224" i="1"/>
  <c r="H224" i="1"/>
  <c r="E224" i="1"/>
  <c r="D224" i="1"/>
  <c r="CC223" i="1"/>
  <c r="CB223" i="1"/>
  <c r="CA223" i="1"/>
  <c r="BZ223" i="1"/>
  <c r="BY223" i="1"/>
  <c r="BX223" i="1"/>
  <c r="BW223" i="1"/>
  <c r="BV223" i="1"/>
  <c r="BU223" i="1"/>
  <c r="BT223" i="1"/>
  <c r="BQ223" i="1"/>
  <c r="BP223" i="1"/>
  <c r="BM223" i="1"/>
  <c r="BL223" i="1"/>
  <c r="BI223" i="1"/>
  <c r="BH223" i="1"/>
  <c r="BE223" i="1"/>
  <c r="BD223" i="1"/>
  <c r="BA223" i="1"/>
  <c r="AZ223" i="1"/>
  <c r="AW223" i="1"/>
  <c r="AV223" i="1"/>
  <c r="AS223" i="1"/>
  <c r="AR223" i="1"/>
  <c r="AO223" i="1"/>
  <c r="AN223" i="1"/>
  <c r="AK223" i="1"/>
  <c r="AJ223" i="1"/>
  <c r="AG223" i="1"/>
  <c r="AF223" i="1"/>
  <c r="AC223" i="1"/>
  <c r="AB223" i="1"/>
  <c r="Y223" i="1"/>
  <c r="X223" i="1"/>
  <c r="U223" i="1"/>
  <c r="T223" i="1"/>
  <c r="Q223" i="1"/>
  <c r="P223" i="1"/>
  <c r="M223" i="1"/>
  <c r="L223" i="1"/>
  <c r="I223" i="1"/>
  <c r="H223" i="1"/>
  <c r="E223" i="1"/>
  <c r="D223" i="1"/>
  <c r="CC222" i="1"/>
  <c r="CB222" i="1"/>
  <c r="CA222" i="1"/>
  <c r="BZ222" i="1"/>
  <c r="BY222" i="1"/>
  <c r="CG222" i="1" s="1"/>
  <c r="BX222" i="1"/>
  <c r="CF222" i="1" s="1"/>
  <c r="BW222" i="1"/>
  <c r="BV222" i="1"/>
  <c r="BU222" i="1"/>
  <c r="BT222" i="1"/>
  <c r="BQ222" i="1"/>
  <c r="BP222" i="1"/>
  <c r="BM222" i="1"/>
  <c r="BL222" i="1"/>
  <c r="BI222" i="1"/>
  <c r="BH222" i="1"/>
  <c r="BE222" i="1"/>
  <c r="BD222" i="1"/>
  <c r="BA222" i="1"/>
  <c r="AZ222" i="1"/>
  <c r="AW222" i="1"/>
  <c r="AV222" i="1"/>
  <c r="AS222" i="1"/>
  <c r="AR222" i="1"/>
  <c r="AO222" i="1"/>
  <c r="AN222" i="1"/>
  <c r="AK222" i="1"/>
  <c r="AJ222" i="1"/>
  <c r="AG222" i="1"/>
  <c r="AF222" i="1"/>
  <c r="AC222" i="1"/>
  <c r="AB222" i="1"/>
  <c r="Y222" i="1"/>
  <c r="X222" i="1"/>
  <c r="U222" i="1"/>
  <c r="T222" i="1"/>
  <c r="Q222" i="1"/>
  <c r="P222" i="1"/>
  <c r="M222" i="1"/>
  <c r="L222" i="1"/>
  <c r="I222" i="1"/>
  <c r="H222" i="1"/>
  <c r="E222" i="1"/>
  <c r="D222" i="1"/>
  <c r="CC221" i="1"/>
  <c r="CB221" i="1"/>
  <c r="CA221" i="1"/>
  <c r="BZ221" i="1"/>
  <c r="BY221" i="1"/>
  <c r="CG221" i="1" s="1"/>
  <c r="BX221" i="1"/>
  <c r="BW221" i="1"/>
  <c r="BV221" i="1"/>
  <c r="BU221" i="1"/>
  <c r="BT221" i="1"/>
  <c r="BQ221" i="1"/>
  <c r="BP221" i="1"/>
  <c r="BM221" i="1"/>
  <c r="BL221" i="1"/>
  <c r="BI221" i="1"/>
  <c r="BH221" i="1"/>
  <c r="BE221" i="1"/>
  <c r="BD221" i="1"/>
  <c r="BA221" i="1"/>
  <c r="AZ221" i="1"/>
  <c r="AW221" i="1"/>
  <c r="AV221" i="1"/>
  <c r="AS221" i="1"/>
  <c r="AR221" i="1"/>
  <c r="AO221" i="1"/>
  <c r="AN221" i="1"/>
  <c r="AK221" i="1"/>
  <c r="AJ221" i="1"/>
  <c r="AG221" i="1"/>
  <c r="AF221" i="1"/>
  <c r="AC221" i="1"/>
  <c r="AB221" i="1"/>
  <c r="Y221" i="1"/>
  <c r="X221" i="1"/>
  <c r="U221" i="1"/>
  <c r="T221" i="1"/>
  <c r="Q221" i="1"/>
  <c r="P221" i="1"/>
  <c r="M221" i="1"/>
  <c r="L221" i="1"/>
  <c r="I221" i="1"/>
  <c r="H221" i="1"/>
  <c r="E221" i="1"/>
  <c r="D221" i="1"/>
  <c r="CC220" i="1"/>
  <c r="CB220" i="1"/>
  <c r="CA220" i="1"/>
  <c r="BZ220" i="1"/>
  <c r="BY220" i="1"/>
  <c r="CG220" i="1" s="1"/>
  <c r="BX220" i="1"/>
  <c r="BW220" i="1"/>
  <c r="BV220" i="1"/>
  <c r="BU220" i="1"/>
  <c r="BT220" i="1"/>
  <c r="BQ220" i="1"/>
  <c r="BP220" i="1"/>
  <c r="BM220" i="1"/>
  <c r="BL220" i="1"/>
  <c r="BI220" i="1"/>
  <c r="BH220" i="1"/>
  <c r="BE220" i="1"/>
  <c r="BD220" i="1"/>
  <c r="BA220" i="1"/>
  <c r="AZ220" i="1"/>
  <c r="AW220" i="1"/>
  <c r="AV220" i="1"/>
  <c r="AS220" i="1"/>
  <c r="AR220" i="1"/>
  <c r="AO220" i="1"/>
  <c r="AN220" i="1"/>
  <c r="AK220" i="1"/>
  <c r="AJ220" i="1"/>
  <c r="AG220" i="1"/>
  <c r="AF220" i="1"/>
  <c r="AC220" i="1"/>
  <c r="AB220" i="1"/>
  <c r="Y220" i="1"/>
  <c r="X220" i="1"/>
  <c r="U220" i="1"/>
  <c r="T220" i="1"/>
  <c r="Q220" i="1"/>
  <c r="P220" i="1"/>
  <c r="M220" i="1"/>
  <c r="L220" i="1"/>
  <c r="I220" i="1"/>
  <c r="H220" i="1"/>
  <c r="E220" i="1"/>
  <c r="D220" i="1"/>
  <c r="CC219" i="1"/>
  <c r="CB219" i="1"/>
  <c r="CA219" i="1"/>
  <c r="BZ219" i="1"/>
  <c r="BY219" i="1"/>
  <c r="CG219" i="1" s="1"/>
  <c r="BX219" i="1"/>
  <c r="CF219" i="1" s="1"/>
  <c r="BW219" i="1"/>
  <c r="BV219" i="1"/>
  <c r="BU219" i="1"/>
  <c r="BT219" i="1"/>
  <c r="BQ219" i="1"/>
  <c r="BP219" i="1"/>
  <c r="BM219" i="1"/>
  <c r="BL219" i="1"/>
  <c r="BI219" i="1"/>
  <c r="BH219" i="1"/>
  <c r="BE219" i="1"/>
  <c r="BD219" i="1"/>
  <c r="BA219" i="1"/>
  <c r="AZ219" i="1"/>
  <c r="AW219" i="1"/>
  <c r="AV219" i="1"/>
  <c r="AS219" i="1"/>
  <c r="AR219" i="1"/>
  <c r="AO219" i="1"/>
  <c r="AN219" i="1"/>
  <c r="AK219" i="1"/>
  <c r="AJ219" i="1"/>
  <c r="AG219" i="1"/>
  <c r="AF219" i="1"/>
  <c r="AC219" i="1"/>
  <c r="AB219" i="1"/>
  <c r="Y219" i="1"/>
  <c r="X219" i="1"/>
  <c r="U219" i="1"/>
  <c r="T219" i="1"/>
  <c r="Q219" i="1"/>
  <c r="P219" i="1"/>
  <c r="M219" i="1"/>
  <c r="L219" i="1"/>
  <c r="I219" i="1"/>
  <c r="H219" i="1"/>
  <c r="E219" i="1"/>
  <c r="D219" i="1"/>
  <c r="CC218" i="1"/>
  <c r="CB218" i="1"/>
  <c r="CA218" i="1"/>
  <c r="BZ218" i="1"/>
  <c r="BY218" i="1"/>
  <c r="BX218" i="1"/>
  <c r="BW218" i="1"/>
  <c r="BV218" i="1"/>
  <c r="BU218" i="1"/>
  <c r="BT218" i="1"/>
  <c r="BQ218" i="1"/>
  <c r="BP218" i="1"/>
  <c r="BM218" i="1"/>
  <c r="BL218" i="1"/>
  <c r="BI218" i="1"/>
  <c r="BH218" i="1"/>
  <c r="BE218" i="1"/>
  <c r="BD218" i="1"/>
  <c r="BA218" i="1"/>
  <c r="AZ218" i="1"/>
  <c r="AW218" i="1"/>
  <c r="AV218" i="1"/>
  <c r="AS218" i="1"/>
  <c r="AR218" i="1"/>
  <c r="AO218" i="1"/>
  <c r="AN218" i="1"/>
  <c r="AK218" i="1"/>
  <c r="AJ218" i="1"/>
  <c r="AG218" i="1"/>
  <c r="AF218" i="1"/>
  <c r="AC218" i="1"/>
  <c r="AB218" i="1"/>
  <c r="Y218" i="1"/>
  <c r="X218" i="1"/>
  <c r="U218" i="1"/>
  <c r="T218" i="1"/>
  <c r="Q218" i="1"/>
  <c r="P218" i="1"/>
  <c r="M218" i="1"/>
  <c r="L218" i="1"/>
  <c r="I218" i="1"/>
  <c r="H218" i="1"/>
  <c r="E218" i="1"/>
  <c r="D218" i="1"/>
  <c r="CC217" i="1"/>
  <c r="CB217" i="1"/>
  <c r="CA217" i="1"/>
  <c r="BZ217" i="1"/>
  <c r="BY217" i="1"/>
  <c r="BX217" i="1"/>
  <c r="BW217" i="1"/>
  <c r="BV217" i="1"/>
  <c r="CD217" i="1" s="1"/>
  <c r="BU217" i="1"/>
  <c r="BT217" i="1"/>
  <c r="BQ217" i="1"/>
  <c r="BP217" i="1"/>
  <c r="BM217" i="1"/>
  <c r="BL217" i="1"/>
  <c r="BI217" i="1"/>
  <c r="BH217" i="1"/>
  <c r="BE217" i="1"/>
  <c r="BD217" i="1"/>
  <c r="BA217" i="1"/>
  <c r="AZ217" i="1"/>
  <c r="AW217" i="1"/>
  <c r="AV217" i="1"/>
  <c r="AS217" i="1"/>
  <c r="AR217" i="1"/>
  <c r="AO217" i="1"/>
  <c r="AN217" i="1"/>
  <c r="AK217" i="1"/>
  <c r="AJ217" i="1"/>
  <c r="AG217" i="1"/>
  <c r="AF217" i="1"/>
  <c r="AC217" i="1"/>
  <c r="AB217" i="1"/>
  <c r="Y217" i="1"/>
  <c r="X217" i="1"/>
  <c r="U217" i="1"/>
  <c r="T217" i="1"/>
  <c r="Q217" i="1"/>
  <c r="P217" i="1"/>
  <c r="M217" i="1"/>
  <c r="L217" i="1"/>
  <c r="I217" i="1"/>
  <c r="H217" i="1"/>
  <c r="E217" i="1"/>
  <c r="D217" i="1"/>
  <c r="CC216" i="1"/>
  <c r="CB216" i="1"/>
  <c r="CA216" i="1"/>
  <c r="BZ216" i="1"/>
  <c r="BY216" i="1"/>
  <c r="CG216" i="1" s="1"/>
  <c r="BX216" i="1"/>
  <c r="CF216" i="1" s="1"/>
  <c r="BW216" i="1"/>
  <c r="BV216" i="1"/>
  <c r="BU216" i="1"/>
  <c r="BT216" i="1"/>
  <c r="BQ216" i="1"/>
  <c r="BP216" i="1"/>
  <c r="BM216" i="1"/>
  <c r="BL216" i="1"/>
  <c r="BI216" i="1"/>
  <c r="BH216" i="1"/>
  <c r="BE216" i="1"/>
  <c r="BD216" i="1"/>
  <c r="BA216" i="1"/>
  <c r="AZ216" i="1"/>
  <c r="AW216" i="1"/>
  <c r="AV216" i="1"/>
  <c r="AS216" i="1"/>
  <c r="AR216" i="1"/>
  <c r="AO216" i="1"/>
  <c r="AN216" i="1"/>
  <c r="AK216" i="1"/>
  <c r="AJ216" i="1"/>
  <c r="AG216" i="1"/>
  <c r="AF216" i="1"/>
  <c r="AC216" i="1"/>
  <c r="AB216" i="1"/>
  <c r="Y216" i="1"/>
  <c r="X216" i="1"/>
  <c r="U216" i="1"/>
  <c r="T216" i="1"/>
  <c r="Q216" i="1"/>
  <c r="P216" i="1"/>
  <c r="M216" i="1"/>
  <c r="L216" i="1"/>
  <c r="I216" i="1"/>
  <c r="H216" i="1"/>
  <c r="E216" i="1"/>
  <c r="D216" i="1"/>
  <c r="CC215" i="1"/>
  <c r="CB215" i="1"/>
  <c r="CA215" i="1"/>
  <c r="BZ215" i="1"/>
  <c r="BY215" i="1"/>
  <c r="BX215" i="1"/>
  <c r="BW215" i="1"/>
  <c r="BV215" i="1"/>
  <c r="BU215" i="1"/>
  <c r="BT215" i="1"/>
  <c r="BQ215" i="1"/>
  <c r="BP215" i="1"/>
  <c r="BM215" i="1"/>
  <c r="BL215" i="1"/>
  <c r="BI215" i="1"/>
  <c r="BH215" i="1"/>
  <c r="BE215" i="1"/>
  <c r="BD215" i="1"/>
  <c r="BA215" i="1"/>
  <c r="AZ215" i="1"/>
  <c r="AW215" i="1"/>
  <c r="AV215" i="1"/>
  <c r="AS215" i="1"/>
  <c r="AR215" i="1"/>
  <c r="AO215" i="1"/>
  <c r="AN215" i="1"/>
  <c r="AK215" i="1"/>
  <c r="AJ215" i="1"/>
  <c r="AG215" i="1"/>
  <c r="AF215" i="1"/>
  <c r="AC215" i="1"/>
  <c r="AB215" i="1"/>
  <c r="Y215" i="1"/>
  <c r="X215" i="1"/>
  <c r="U215" i="1"/>
  <c r="T215" i="1"/>
  <c r="Q215" i="1"/>
  <c r="P215" i="1"/>
  <c r="M215" i="1"/>
  <c r="L215" i="1"/>
  <c r="I215" i="1"/>
  <c r="H215" i="1"/>
  <c r="E215" i="1"/>
  <c r="D215" i="1"/>
  <c r="CD214" i="1"/>
  <c r="CC214" i="1"/>
  <c r="CB214" i="1"/>
  <c r="CA214" i="1"/>
  <c r="BZ214" i="1"/>
  <c r="CF214" i="1" s="1"/>
  <c r="BY214" i="1"/>
  <c r="BX214" i="1"/>
  <c r="BW214" i="1"/>
  <c r="BV214" i="1"/>
  <c r="BU214" i="1"/>
  <c r="BT214" i="1"/>
  <c r="BQ214" i="1"/>
  <c r="BP214" i="1"/>
  <c r="BM214" i="1"/>
  <c r="BL214" i="1"/>
  <c r="BI214" i="1"/>
  <c r="BH214" i="1"/>
  <c r="BE214" i="1"/>
  <c r="BD214" i="1"/>
  <c r="BA214" i="1"/>
  <c r="AZ214" i="1"/>
  <c r="AW214" i="1"/>
  <c r="AV214" i="1"/>
  <c r="AS214" i="1"/>
  <c r="AR214" i="1"/>
  <c r="AO214" i="1"/>
  <c r="AN214" i="1"/>
  <c r="AK214" i="1"/>
  <c r="AJ214" i="1"/>
  <c r="AG214" i="1"/>
  <c r="AF214" i="1"/>
  <c r="AC214" i="1"/>
  <c r="AB214" i="1"/>
  <c r="Y214" i="1"/>
  <c r="X214" i="1"/>
  <c r="U214" i="1"/>
  <c r="T214" i="1"/>
  <c r="Q214" i="1"/>
  <c r="P214" i="1"/>
  <c r="M214" i="1"/>
  <c r="L214" i="1"/>
  <c r="I214" i="1"/>
  <c r="H214" i="1"/>
  <c r="E214" i="1"/>
  <c r="D214" i="1"/>
  <c r="CC213" i="1"/>
  <c r="CB213" i="1"/>
  <c r="CA213" i="1"/>
  <c r="BZ213" i="1"/>
  <c r="BY213" i="1"/>
  <c r="CE213" i="1" s="1"/>
  <c r="BX213" i="1"/>
  <c r="CD213" i="1" s="1"/>
  <c r="BW213" i="1"/>
  <c r="BV213" i="1"/>
  <c r="BU213" i="1"/>
  <c r="BT213" i="1"/>
  <c r="BQ213" i="1"/>
  <c r="BP213" i="1"/>
  <c r="BM213" i="1"/>
  <c r="BL213" i="1"/>
  <c r="BI213" i="1"/>
  <c r="BH213" i="1"/>
  <c r="BE213" i="1"/>
  <c r="BD213" i="1"/>
  <c r="BA213" i="1"/>
  <c r="AZ213" i="1"/>
  <c r="AW213" i="1"/>
  <c r="AV213" i="1"/>
  <c r="AS213" i="1"/>
  <c r="AR213" i="1"/>
  <c r="AO213" i="1"/>
  <c r="AN213" i="1"/>
  <c r="AK213" i="1"/>
  <c r="AJ213" i="1"/>
  <c r="AG213" i="1"/>
  <c r="AF213" i="1"/>
  <c r="AC213" i="1"/>
  <c r="AB213" i="1"/>
  <c r="Y213" i="1"/>
  <c r="X213" i="1"/>
  <c r="U213" i="1"/>
  <c r="T213" i="1"/>
  <c r="Q213" i="1"/>
  <c r="P213" i="1"/>
  <c r="M213" i="1"/>
  <c r="L213" i="1"/>
  <c r="I213" i="1"/>
  <c r="H213" i="1"/>
  <c r="E213" i="1"/>
  <c r="D213" i="1"/>
  <c r="CF212" i="1"/>
  <c r="CC212" i="1"/>
  <c r="CB212" i="1"/>
  <c r="CA212" i="1"/>
  <c r="CH212" i="1" s="1"/>
  <c r="BZ212" i="1"/>
  <c r="BY212" i="1"/>
  <c r="BX212" i="1"/>
  <c r="CD212" i="1" s="1"/>
  <c r="BW212" i="1"/>
  <c r="CE212" i="1" s="1"/>
  <c r="BV212" i="1"/>
  <c r="BU212" i="1"/>
  <c r="BT212" i="1"/>
  <c r="BQ212" i="1"/>
  <c r="BP212" i="1"/>
  <c r="BM212" i="1"/>
  <c r="BL212" i="1"/>
  <c r="BI212" i="1"/>
  <c r="BH212" i="1"/>
  <c r="BE212" i="1"/>
  <c r="BD212" i="1"/>
  <c r="BA212" i="1"/>
  <c r="AZ212" i="1"/>
  <c r="AW212" i="1"/>
  <c r="AV212" i="1"/>
  <c r="AS212" i="1"/>
  <c r="AR212" i="1"/>
  <c r="AO212" i="1"/>
  <c r="AN212" i="1"/>
  <c r="AK212" i="1"/>
  <c r="AJ212" i="1"/>
  <c r="AG212" i="1"/>
  <c r="AF212" i="1"/>
  <c r="AC212" i="1"/>
  <c r="AB212" i="1"/>
  <c r="Y212" i="1"/>
  <c r="X212" i="1"/>
  <c r="U212" i="1"/>
  <c r="T212" i="1"/>
  <c r="Q212" i="1"/>
  <c r="P212" i="1"/>
  <c r="M212" i="1"/>
  <c r="L212" i="1"/>
  <c r="I212" i="1"/>
  <c r="H212" i="1"/>
  <c r="E212" i="1"/>
  <c r="D212" i="1"/>
  <c r="CH211" i="1"/>
  <c r="CG211" i="1"/>
  <c r="CC211" i="1"/>
  <c r="CB211" i="1"/>
  <c r="CA211" i="1"/>
  <c r="BZ211" i="1"/>
  <c r="BY211" i="1"/>
  <c r="CE211" i="1" s="1"/>
  <c r="BX211" i="1"/>
  <c r="CD211" i="1" s="1"/>
  <c r="BW211" i="1"/>
  <c r="BV211" i="1"/>
  <c r="BU211" i="1"/>
  <c r="BT211" i="1"/>
  <c r="BQ211" i="1"/>
  <c r="BP211" i="1"/>
  <c r="BM211" i="1"/>
  <c r="BL211" i="1"/>
  <c r="BI211" i="1"/>
  <c r="BH211" i="1"/>
  <c r="BE211" i="1"/>
  <c r="BD211" i="1"/>
  <c r="BA211" i="1"/>
  <c r="AZ211" i="1"/>
  <c r="AW211" i="1"/>
  <c r="AV211" i="1"/>
  <c r="AS211" i="1"/>
  <c r="AR211" i="1"/>
  <c r="AO211" i="1"/>
  <c r="AN211" i="1"/>
  <c r="AK211" i="1"/>
  <c r="AJ211" i="1"/>
  <c r="AG211" i="1"/>
  <c r="AF211" i="1"/>
  <c r="AC211" i="1"/>
  <c r="AB211" i="1"/>
  <c r="Y211" i="1"/>
  <c r="X211" i="1"/>
  <c r="U211" i="1"/>
  <c r="T211" i="1"/>
  <c r="Q211" i="1"/>
  <c r="P211" i="1"/>
  <c r="M211" i="1"/>
  <c r="L211" i="1"/>
  <c r="I211" i="1"/>
  <c r="H211" i="1"/>
  <c r="E211" i="1"/>
  <c r="D211" i="1"/>
  <c r="CH210" i="1"/>
  <c r="CC210" i="1"/>
  <c r="CB210" i="1"/>
  <c r="CA210" i="1"/>
  <c r="BZ210" i="1"/>
  <c r="BY210" i="1"/>
  <c r="CE210" i="1" s="1"/>
  <c r="BX210" i="1"/>
  <c r="CF210" i="1" s="1"/>
  <c r="BW210" i="1"/>
  <c r="BV210" i="1"/>
  <c r="CD210" i="1" s="1"/>
  <c r="BU210" i="1"/>
  <c r="BT210" i="1"/>
  <c r="BQ210" i="1"/>
  <c r="BP210" i="1"/>
  <c r="BM210" i="1"/>
  <c r="BL210" i="1"/>
  <c r="BI210" i="1"/>
  <c r="BH210" i="1"/>
  <c r="BE210" i="1"/>
  <c r="BD210" i="1"/>
  <c r="BA210" i="1"/>
  <c r="AZ210" i="1"/>
  <c r="AW210" i="1"/>
  <c r="AV210" i="1"/>
  <c r="AS210" i="1"/>
  <c r="AR210" i="1"/>
  <c r="AO210" i="1"/>
  <c r="AN210" i="1"/>
  <c r="AK210" i="1"/>
  <c r="AJ210" i="1"/>
  <c r="AG210" i="1"/>
  <c r="AF210" i="1"/>
  <c r="AC210" i="1"/>
  <c r="AB210" i="1"/>
  <c r="Y210" i="1"/>
  <c r="X210" i="1"/>
  <c r="U210" i="1"/>
  <c r="T210" i="1"/>
  <c r="Q210" i="1"/>
  <c r="P210" i="1"/>
  <c r="M210" i="1"/>
  <c r="L210" i="1"/>
  <c r="I210" i="1"/>
  <c r="H210" i="1"/>
  <c r="E210" i="1"/>
  <c r="D210" i="1"/>
  <c r="CD209" i="1"/>
  <c r="CC209" i="1"/>
  <c r="CB209" i="1"/>
  <c r="CA209" i="1"/>
  <c r="BZ209" i="1"/>
  <c r="CF209" i="1" s="1"/>
  <c r="BY209" i="1"/>
  <c r="CG209" i="1" s="1"/>
  <c r="BX209" i="1"/>
  <c r="BW209" i="1"/>
  <c r="BV209" i="1"/>
  <c r="BU209" i="1"/>
  <c r="BT209" i="1"/>
  <c r="BQ209" i="1"/>
  <c r="BP209" i="1"/>
  <c r="BM209" i="1"/>
  <c r="BL209" i="1"/>
  <c r="BI209" i="1"/>
  <c r="BH209" i="1"/>
  <c r="BE209" i="1"/>
  <c r="BD209" i="1"/>
  <c r="BA209" i="1"/>
  <c r="AZ209" i="1"/>
  <c r="AW209" i="1"/>
  <c r="AV209" i="1"/>
  <c r="AS209" i="1"/>
  <c r="AR209" i="1"/>
  <c r="AO209" i="1"/>
  <c r="AN209" i="1"/>
  <c r="AK209" i="1"/>
  <c r="AJ209" i="1"/>
  <c r="AG209" i="1"/>
  <c r="AF209" i="1"/>
  <c r="AC209" i="1"/>
  <c r="AB209" i="1"/>
  <c r="Y209" i="1"/>
  <c r="X209" i="1"/>
  <c r="U209" i="1"/>
  <c r="T209" i="1"/>
  <c r="Q209" i="1"/>
  <c r="P209" i="1"/>
  <c r="M209" i="1"/>
  <c r="L209" i="1"/>
  <c r="I209" i="1"/>
  <c r="H209" i="1"/>
  <c r="E209" i="1"/>
  <c r="D209" i="1"/>
  <c r="CD208" i="1"/>
  <c r="CC208" i="1"/>
  <c r="CB208" i="1"/>
  <c r="CA208" i="1"/>
  <c r="BZ208" i="1"/>
  <c r="CF208" i="1" s="1"/>
  <c r="BY208" i="1"/>
  <c r="CG208" i="1" s="1"/>
  <c r="BX208" i="1"/>
  <c r="BW208" i="1"/>
  <c r="BV208" i="1"/>
  <c r="BU208" i="1"/>
  <c r="BT208" i="1"/>
  <c r="BQ208" i="1"/>
  <c r="BP208" i="1"/>
  <c r="BM208" i="1"/>
  <c r="BL208" i="1"/>
  <c r="BI208" i="1"/>
  <c r="BH208" i="1"/>
  <c r="BE208" i="1"/>
  <c r="BD208" i="1"/>
  <c r="BA208" i="1"/>
  <c r="AZ208" i="1"/>
  <c r="AW208" i="1"/>
  <c r="AV208" i="1"/>
  <c r="AS208" i="1"/>
  <c r="AR208" i="1"/>
  <c r="AO208" i="1"/>
  <c r="AN208" i="1"/>
  <c r="AK208" i="1"/>
  <c r="AJ208" i="1"/>
  <c r="AG208" i="1"/>
  <c r="AF208" i="1"/>
  <c r="AC208" i="1"/>
  <c r="AB208" i="1"/>
  <c r="Y208" i="1"/>
  <c r="X208" i="1"/>
  <c r="U208" i="1"/>
  <c r="T208" i="1"/>
  <c r="Q208" i="1"/>
  <c r="P208" i="1"/>
  <c r="M208" i="1"/>
  <c r="L208" i="1"/>
  <c r="I208" i="1"/>
  <c r="H208" i="1"/>
  <c r="E208" i="1"/>
  <c r="D208" i="1"/>
  <c r="CE207" i="1"/>
  <c r="CC207" i="1"/>
  <c r="CB207" i="1"/>
  <c r="CA207" i="1"/>
  <c r="BZ207" i="1"/>
  <c r="BY207" i="1"/>
  <c r="BX207" i="1"/>
  <c r="CF207" i="1" s="1"/>
  <c r="BW207" i="1"/>
  <c r="CH207" i="1" s="1"/>
  <c r="BV207" i="1"/>
  <c r="BU207" i="1"/>
  <c r="BT207" i="1"/>
  <c r="BQ207" i="1"/>
  <c r="BP207" i="1"/>
  <c r="BM207" i="1"/>
  <c r="BL207" i="1"/>
  <c r="BI207" i="1"/>
  <c r="BH207" i="1"/>
  <c r="BE207" i="1"/>
  <c r="BD207" i="1"/>
  <c r="BA207" i="1"/>
  <c r="AZ207" i="1"/>
  <c r="AW207" i="1"/>
  <c r="AV207" i="1"/>
  <c r="AS207" i="1"/>
  <c r="AR207" i="1"/>
  <c r="AO207" i="1"/>
  <c r="AN207" i="1"/>
  <c r="AK207" i="1"/>
  <c r="AJ207" i="1"/>
  <c r="AG207" i="1"/>
  <c r="AF207" i="1"/>
  <c r="AC207" i="1"/>
  <c r="AB207" i="1"/>
  <c r="Y207" i="1"/>
  <c r="X207" i="1"/>
  <c r="U207" i="1"/>
  <c r="T207" i="1"/>
  <c r="Q207" i="1"/>
  <c r="P207" i="1"/>
  <c r="M207" i="1"/>
  <c r="L207" i="1"/>
  <c r="I207" i="1"/>
  <c r="H207" i="1"/>
  <c r="E207" i="1"/>
  <c r="D207" i="1"/>
  <c r="CC206" i="1"/>
  <c r="CB206" i="1"/>
  <c r="CA206" i="1"/>
  <c r="BZ206" i="1"/>
  <c r="BY206" i="1"/>
  <c r="CE206" i="1" s="1"/>
  <c r="BX206" i="1"/>
  <c r="BW206" i="1"/>
  <c r="CH206" i="1" s="1"/>
  <c r="BV206" i="1"/>
  <c r="BU206" i="1"/>
  <c r="BT206" i="1"/>
  <c r="BQ206" i="1"/>
  <c r="BP206" i="1"/>
  <c r="BM206" i="1"/>
  <c r="BL206" i="1"/>
  <c r="BI206" i="1"/>
  <c r="BH206" i="1"/>
  <c r="BE206" i="1"/>
  <c r="BD206" i="1"/>
  <c r="BA206" i="1"/>
  <c r="AZ206" i="1"/>
  <c r="AW206" i="1"/>
  <c r="AV206" i="1"/>
  <c r="AS206" i="1"/>
  <c r="AR206" i="1"/>
  <c r="AO206" i="1"/>
  <c r="AN206" i="1"/>
  <c r="AK206" i="1"/>
  <c r="AJ206" i="1"/>
  <c r="AG206" i="1"/>
  <c r="AF206" i="1"/>
  <c r="AC206" i="1"/>
  <c r="AB206" i="1"/>
  <c r="Y206" i="1"/>
  <c r="X206" i="1"/>
  <c r="U206" i="1"/>
  <c r="T206" i="1"/>
  <c r="Q206" i="1"/>
  <c r="P206" i="1"/>
  <c r="M206" i="1"/>
  <c r="L206" i="1"/>
  <c r="I206" i="1"/>
  <c r="H206" i="1"/>
  <c r="E206" i="1"/>
  <c r="D206" i="1"/>
  <c r="CC205" i="1"/>
  <c r="CB205" i="1"/>
  <c r="CA205" i="1"/>
  <c r="BZ205" i="1"/>
  <c r="BY205" i="1"/>
  <c r="CE205" i="1" s="1"/>
  <c r="BX205" i="1"/>
  <c r="BW205" i="1"/>
  <c r="BV205" i="1"/>
  <c r="BU205" i="1"/>
  <c r="BT205" i="1"/>
  <c r="BQ205" i="1"/>
  <c r="BP205" i="1"/>
  <c r="BM205" i="1"/>
  <c r="BL205" i="1"/>
  <c r="BI205" i="1"/>
  <c r="BH205" i="1"/>
  <c r="BE205" i="1"/>
  <c r="BD205" i="1"/>
  <c r="BA205" i="1"/>
  <c r="AZ205" i="1"/>
  <c r="AW205" i="1"/>
  <c r="AV205" i="1"/>
  <c r="AS205" i="1"/>
  <c r="AR205" i="1"/>
  <c r="AO205" i="1"/>
  <c r="AN205" i="1"/>
  <c r="AK205" i="1"/>
  <c r="AJ205" i="1"/>
  <c r="AG205" i="1"/>
  <c r="AF205" i="1"/>
  <c r="AC205" i="1"/>
  <c r="AB205" i="1"/>
  <c r="Y205" i="1"/>
  <c r="X205" i="1"/>
  <c r="U205" i="1"/>
  <c r="T205" i="1"/>
  <c r="Q205" i="1"/>
  <c r="P205" i="1"/>
  <c r="M205" i="1"/>
  <c r="L205" i="1"/>
  <c r="I205" i="1"/>
  <c r="H205" i="1"/>
  <c r="E205" i="1"/>
  <c r="D205" i="1"/>
  <c r="CC204" i="1"/>
  <c r="CB204" i="1"/>
  <c r="CA204" i="1"/>
  <c r="BZ204" i="1"/>
  <c r="BY204" i="1"/>
  <c r="BX204" i="1"/>
  <c r="BW204" i="1"/>
  <c r="BV204" i="1"/>
  <c r="BU204" i="1"/>
  <c r="BT204" i="1"/>
  <c r="BQ204" i="1"/>
  <c r="BP204" i="1"/>
  <c r="BM204" i="1"/>
  <c r="BL204" i="1"/>
  <c r="BI204" i="1"/>
  <c r="BH204" i="1"/>
  <c r="BE204" i="1"/>
  <c r="BD204" i="1"/>
  <c r="BA204" i="1"/>
  <c r="AZ204" i="1"/>
  <c r="AW204" i="1"/>
  <c r="AV204" i="1"/>
  <c r="AS204" i="1"/>
  <c r="AR204" i="1"/>
  <c r="AO204" i="1"/>
  <c r="AN204" i="1"/>
  <c r="AK204" i="1"/>
  <c r="AJ204" i="1"/>
  <c r="AG204" i="1"/>
  <c r="AF204" i="1"/>
  <c r="AC204" i="1"/>
  <c r="AB204" i="1"/>
  <c r="Y204" i="1"/>
  <c r="X204" i="1"/>
  <c r="U204" i="1"/>
  <c r="T204" i="1"/>
  <c r="Q204" i="1"/>
  <c r="P204" i="1"/>
  <c r="M204" i="1"/>
  <c r="L204" i="1"/>
  <c r="I204" i="1"/>
  <c r="H204" i="1"/>
  <c r="E204" i="1"/>
  <c r="D204" i="1"/>
  <c r="CC203" i="1"/>
  <c r="CB203" i="1"/>
  <c r="CA203" i="1"/>
  <c r="BZ203" i="1"/>
  <c r="BY203" i="1"/>
  <c r="BX203" i="1"/>
  <c r="BW203" i="1"/>
  <c r="BV203" i="1"/>
  <c r="BU203" i="1"/>
  <c r="BT203" i="1"/>
  <c r="BQ203" i="1"/>
  <c r="BP203" i="1"/>
  <c r="BM203" i="1"/>
  <c r="BL203" i="1"/>
  <c r="BI203" i="1"/>
  <c r="BH203" i="1"/>
  <c r="BE203" i="1"/>
  <c r="BD203" i="1"/>
  <c r="BA203" i="1"/>
  <c r="AZ203" i="1"/>
  <c r="AW203" i="1"/>
  <c r="AV203" i="1"/>
  <c r="AS203" i="1"/>
  <c r="AR203" i="1"/>
  <c r="AO203" i="1"/>
  <c r="AN203" i="1"/>
  <c r="AK203" i="1"/>
  <c r="AJ203" i="1"/>
  <c r="AG203" i="1"/>
  <c r="AF203" i="1"/>
  <c r="AC203" i="1"/>
  <c r="AB203" i="1"/>
  <c r="Y203" i="1"/>
  <c r="X203" i="1"/>
  <c r="U203" i="1"/>
  <c r="T203" i="1"/>
  <c r="Q203" i="1"/>
  <c r="P203" i="1"/>
  <c r="M203" i="1"/>
  <c r="L203" i="1"/>
  <c r="I203" i="1"/>
  <c r="H203" i="1"/>
  <c r="E203" i="1"/>
  <c r="D203" i="1"/>
  <c r="CC202" i="1"/>
  <c r="CB202" i="1"/>
  <c r="CA202" i="1"/>
  <c r="BZ202" i="1"/>
  <c r="BY202" i="1"/>
  <c r="BX202" i="1"/>
  <c r="BW202" i="1"/>
  <c r="BV202" i="1"/>
  <c r="BU202" i="1"/>
  <c r="BT202" i="1"/>
  <c r="BQ202" i="1"/>
  <c r="BP202" i="1"/>
  <c r="BM202" i="1"/>
  <c r="BL202" i="1"/>
  <c r="BI202" i="1"/>
  <c r="BH202" i="1"/>
  <c r="BE202" i="1"/>
  <c r="BD202" i="1"/>
  <c r="BA202" i="1"/>
  <c r="AZ202" i="1"/>
  <c r="AW202" i="1"/>
  <c r="AV202" i="1"/>
  <c r="AS202" i="1"/>
  <c r="AR202" i="1"/>
  <c r="AO202" i="1"/>
  <c r="AN202" i="1"/>
  <c r="AK202" i="1"/>
  <c r="AJ202" i="1"/>
  <c r="AG202" i="1"/>
  <c r="AF202" i="1"/>
  <c r="AC202" i="1"/>
  <c r="AB202" i="1"/>
  <c r="Y202" i="1"/>
  <c r="X202" i="1"/>
  <c r="U202" i="1"/>
  <c r="T202" i="1"/>
  <c r="Q202" i="1"/>
  <c r="P202" i="1"/>
  <c r="M202" i="1"/>
  <c r="L202" i="1"/>
  <c r="I202" i="1"/>
  <c r="H202" i="1"/>
  <c r="E202" i="1"/>
  <c r="D202" i="1"/>
  <c r="CC201" i="1"/>
  <c r="CB201" i="1"/>
  <c r="CA201" i="1"/>
  <c r="BZ201" i="1"/>
  <c r="BY201" i="1"/>
  <c r="BX201" i="1"/>
  <c r="BW201" i="1"/>
  <c r="BV201" i="1"/>
  <c r="CD201" i="1" s="1"/>
  <c r="BU201" i="1"/>
  <c r="BT201" i="1"/>
  <c r="BQ201" i="1"/>
  <c r="BP201" i="1"/>
  <c r="BM201" i="1"/>
  <c r="BL201" i="1"/>
  <c r="BI201" i="1"/>
  <c r="BH201" i="1"/>
  <c r="BE201" i="1"/>
  <c r="BD201" i="1"/>
  <c r="BA201" i="1"/>
  <c r="AZ201" i="1"/>
  <c r="AW201" i="1"/>
  <c r="AV201" i="1"/>
  <c r="AS201" i="1"/>
  <c r="AR201" i="1"/>
  <c r="AO201" i="1"/>
  <c r="AN201" i="1"/>
  <c r="AK201" i="1"/>
  <c r="AJ201" i="1"/>
  <c r="AG201" i="1"/>
  <c r="AF201" i="1"/>
  <c r="AC201" i="1"/>
  <c r="AB201" i="1"/>
  <c r="Y201" i="1"/>
  <c r="X201" i="1"/>
  <c r="U201" i="1"/>
  <c r="T201" i="1"/>
  <c r="Q201" i="1"/>
  <c r="P201" i="1"/>
  <c r="M201" i="1"/>
  <c r="L201" i="1"/>
  <c r="I201" i="1"/>
  <c r="H201" i="1"/>
  <c r="E201" i="1"/>
  <c r="D201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Q200" i="1"/>
  <c r="BP200" i="1"/>
  <c r="BM200" i="1"/>
  <c r="BL200" i="1"/>
  <c r="BI200" i="1"/>
  <c r="BH200" i="1"/>
  <c r="BE200" i="1"/>
  <c r="BD200" i="1"/>
  <c r="BA200" i="1"/>
  <c r="AZ200" i="1"/>
  <c r="AW200" i="1"/>
  <c r="AV200" i="1"/>
  <c r="AS200" i="1"/>
  <c r="AR200" i="1"/>
  <c r="AO200" i="1"/>
  <c r="AN200" i="1"/>
  <c r="AK200" i="1"/>
  <c r="AJ200" i="1"/>
  <c r="AG200" i="1"/>
  <c r="AF200" i="1"/>
  <c r="AC200" i="1"/>
  <c r="AB200" i="1"/>
  <c r="Y200" i="1"/>
  <c r="X200" i="1"/>
  <c r="U200" i="1"/>
  <c r="T200" i="1"/>
  <c r="Q200" i="1"/>
  <c r="P200" i="1"/>
  <c r="M200" i="1"/>
  <c r="L200" i="1"/>
  <c r="I200" i="1"/>
  <c r="H200" i="1"/>
  <c r="E200" i="1"/>
  <c r="D200" i="1"/>
  <c r="CD199" i="1"/>
  <c r="CC199" i="1"/>
  <c r="CB199" i="1"/>
  <c r="CA199" i="1"/>
  <c r="BZ199" i="1"/>
  <c r="BY199" i="1"/>
  <c r="BX199" i="1"/>
  <c r="BW199" i="1"/>
  <c r="BV199" i="1"/>
  <c r="CF199" i="1" s="1"/>
  <c r="BU199" i="1"/>
  <c r="BT199" i="1"/>
  <c r="BQ199" i="1"/>
  <c r="BP199" i="1"/>
  <c r="BM199" i="1"/>
  <c r="BL199" i="1"/>
  <c r="BI199" i="1"/>
  <c r="BH199" i="1"/>
  <c r="BE199" i="1"/>
  <c r="BD199" i="1"/>
  <c r="BA199" i="1"/>
  <c r="AZ199" i="1"/>
  <c r="AW199" i="1"/>
  <c r="AV199" i="1"/>
  <c r="AS199" i="1"/>
  <c r="AR199" i="1"/>
  <c r="AO199" i="1"/>
  <c r="AN199" i="1"/>
  <c r="AK199" i="1"/>
  <c r="AJ199" i="1"/>
  <c r="AG199" i="1"/>
  <c r="AF199" i="1"/>
  <c r="AC199" i="1"/>
  <c r="AB199" i="1"/>
  <c r="Y199" i="1"/>
  <c r="X199" i="1"/>
  <c r="U199" i="1"/>
  <c r="T199" i="1"/>
  <c r="Q199" i="1"/>
  <c r="P199" i="1"/>
  <c r="M199" i="1"/>
  <c r="L199" i="1"/>
  <c r="I199" i="1"/>
  <c r="H199" i="1"/>
  <c r="E199" i="1"/>
  <c r="D199" i="1"/>
  <c r="CD198" i="1"/>
  <c r="CC198" i="1"/>
  <c r="CB198" i="1"/>
  <c r="CA198" i="1"/>
  <c r="BZ198" i="1"/>
  <c r="BY198" i="1"/>
  <c r="CG198" i="1" s="1"/>
  <c r="BX198" i="1"/>
  <c r="BW198" i="1"/>
  <c r="BV198" i="1"/>
  <c r="CF198" i="1" s="1"/>
  <c r="BU198" i="1"/>
  <c r="BT198" i="1"/>
  <c r="BQ198" i="1"/>
  <c r="BP198" i="1"/>
  <c r="BM198" i="1"/>
  <c r="BL198" i="1"/>
  <c r="BI198" i="1"/>
  <c r="BH198" i="1"/>
  <c r="BE198" i="1"/>
  <c r="BD198" i="1"/>
  <c r="BA198" i="1"/>
  <c r="AZ198" i="1"/>
  <c r="AW198" i="1"/>
  <c r="AV198" i="1"/>
  <c r="AS198" i="1"/>
  <c r="AR198" i="1"/>
  <c r="AO198" i="1"/>
  <c r="AN198" i="1"/>
  <c r="AK198" i="1"/>
  <c r="AJ198" i="1"/>
  <c r="AG198" i="1"/>
  <c r="AF198" i="1"/>
  <c r="AC198" i="1"/>
  <c r="AB198" i="1"/>
  <c r="Y198" i="1"/>
  <c r="X198" i="1"/>
  <c r="U198" i="1"/>
  <c r="T198" i="1"/>
  <c r="Q198" i="1"/>
  <c r="P198" i="1"/>
  <c r="M198" i="1"/>
  <c r="L198" i="1"/>
  <c r="I198" i="1"/>
  <c r="H198" i="1"/>
  <c r="E198" i="1"/>
  <c r="D198" i="1"/>
  <c r="CE197" i="1"/>
  <c r="CC197" i="1"/>
  <c r="CB197" i="1"/>
  <c r="CA197" i="1"/>
  <c r="BZ197" i="1"/>
  <c r="BY197" i="1"/>
  <c r="BX197" i="1"/>
  <c r="CF197" i="1" s="1"/>
  <c r="BW197" i="1"/>
  <c r="CH197" i="1" s="1"/>
  <c r="BV197" i="1"/>
  <c r="CD197" i="1" s="1"/>
  <c r="BU197" i="1"/>
  <c r="BT197" i="1"/>
  <c r="BQ197" i="1"/>
  <c r="BP197" i="1"/>
  <c r="BM197" i="1"/>
  <c r="BL197" i="1"/>
  <c r="BI197" i="1"/>
  <c r="BH197" i="1"/>
  <c r="BE197" i="1"/>
  <c r="BD197" i="1"/>
  <c r="BA197" i="1"/>
  <c r="AZ197" i="1"/>
  <c r="AW197" i="1"/>
  <c r="AV197" i="1"/>
  <c r="AS197" i="1"/>
  <c r="AR197" i="1"/>
  <c r="AO197" i="1"/>
  <c r="AN197" i="1"/>
  <c r="AK197" i="1"/>
  <c r="AJ197" i="1"/>
  <c r="AG197" i="1"/>
  <c r="AF197" i="1"/>
  <c r="AC197" i="1"/>
  <c r="AB197" i="1"/>
  <c r="Y197" i="1"/>
  <c r="X197" i="1"/>
  <c r="U197" i="1"/>
  <c r="T197" i="1"/>
  <c r="Q197" i="1"/>
  <c r="P197" i="1"/>
  <c r="M197" i="1"/>
  <c r="L197" i="1"/>
  <c r="I197" i="1"/>
  <c r="H197" i="1"/>
  <c r="E197" i="1"/>
  <c r="D197" i="1"/>
  <c r="CF196" i="1"/>
  <c r="CC196" i="1"/>
  <c r="CB196" i="1"/>
  <c r="CA196" i="1"/>
  <c r="BZ196" i="1"/>
  <c r="BY196" i="1"/>
  <c r="CG196" i="1" s="1"/>
  <c r="BX196" i="1"/>
  <c r="CD196" i="1" s="1"/>
  <c r="BW196" i="1"/>
  <c r="CH196" i="1" s="1"/>
  <c r="BV196" i="1"/>
  <c r="BU196" i="1"/>
  <c r="BT196" i="1"/>
  <c r="BQ196" i="1"/>
  <c r="BP196" i="1"/>
  <c r="BM196" i="1"/>
  <c r="BL196" i="1"/>
  <c r="BI196" i="1"/>
  <c r="BH196" i="1"/>
  <c r="BE196" i="1"/>
  <c r="BD196" i="1"/>
  <c r="BA196" i="1"/>
  <c r="AZ196" i="1"/>
  <c r="AW196" i="1"/>
  <c r="AV196" i="1"/>
  <c r="AS196" i="1"/>
  <c r="AR196" i="1"/>
  <c r="AO196" i="1"/>
  <c r="AN196" i="1"/>
  <c r="AK196" i="1"/>
  <c r="AJ196" i="1"/>
  <c r="AG196" i="1"/>
  <c r="AF196" i="1"/>
  <c r="AC196" i="1"/>
  <c r="AB196" i="1"/>
  <c r="Y196" i="1"/>
  <c r="X196" i="1"/>
  <c r="U196" i="1"/>
  <c r="T196" i="1"/>
  <c r="Q196" i="1"/>
  <c r="P196" i="1"/>
  <c r="M196" i="1"/>
  <c r="L196" i="1"/>
  <c r="I196" i="1"/>
  <c r="H196" i="1"/>
  <c r="E196" i="1"/>
  <c r="D196" i="1"/>
  <c r="CE195" i="1"/>
  <c r="CC195" i="1"/>
  <c r="CB195" i="1"/>
  <c r="CA195" i="1"/>
  <c r="BZ195" i="1"/>
  <c r="BY195" i="1"/>
  <c r="CG195" i="1" s="1"/>
  <c r="BX195" i="1"/>
  <c r="BW195" i="1"/>
  <c r="BV195" i="1"/>
  <c r="BU195" i="1"/>
  <c r="BT195" i="1"/>
  <c r="BQ195" i="1"/>
  <c r="BP195" i="1"/>
  <c r="BM195" i="1"/>
  <c r="BL195" i="1"/>
  <c r="BI195" i="1"/>
  <c r="BH195" i="1"/>
  <c r="BE195" i="1"/>
  <c r="BD195" i="1"/>
  <c r="BA195" i="1"/>
  <c r="AZ195" i="1"/>
  <c r="AW195" i="1"/>
  <c r="AV195" i="1"/>
  <c r="AS195" i="1"/>
  <c r="AR195" i="1"/>
  <c r="AO195" i="1"/>
  <c r="AN195" i="1"/>
  <c r="AK195" i="1"/>
  <c r="AJ195" i="1"/>
  <c r="AG195" i="1"/>
  <c r="AF195" i="1"/>
  <c r="AC195" i="1"/>
  <c r="AB195" i="1"/>
  <c r="Y195" i="1"/>
  <c r="X195" i="1"/>
  <c r="U195" i="1"/>
  <c r="T195" i="1"/>
  <c r="Q195" i="1"/>
  <c r="P195" i="1"/>
  <c r="M195" i="1"/>
  <c r="L195" i="1"/>
  <c r="I195" i="1"/>
  <c r="H195" i="1"/>
  <c r="E195" i="1"/>
  <c r="D195" i="1"/>
  <c r="CC194" i="1"/>
  <c r="CB194" i="1"/>
  <c r="CA194" i="1"/>
  <c r="BZ194" i="1"/>
  <c r="BY194" i="1"/>
  <c r="BX194" i="1"/>
  <c r="BW194" i="1"/>
  <c r="BV194" i="1"/>
  <c r="BU194" i="1"/>
  <c r="BT194" i="1"/>
  <c r="BQ194" i="1"/>
  <c r="BP194" i="1"/>
  <c r="BM194" i="1"/>
  <c r="BL194" i="1"/>
  <c r="BI194" i="1"/>
  <c r="BH194" i="1"/>
  <c r="BE194" i="1"/>
  <c r="BD194" i="1"/>
  <c r="BA194" i="1"/>
  <c r="AZ194" i="1"/>
  <c r="AW194" i="1"/>
  <c r="AV194" i="1"/>
  <c r="AS194" i="1"/>
  <c r="AR194" i="1"/>
  <c r="AO194" i="1"/>
  <c r="AN194" i="1"/>
  <c r="AK194" i="1"/>
  <c r="AJ194" i="1"/>
  <c r="AG194" i="1"/>
  <c r="AF194" i="1"/>
  <c r="AC194" i="1"/>
  <c r="AB194" i="1"/>
  <c r="Y194" i="1"/>
  <c r="X194" i="1"/>
  <c r="U194" i="1"/>
  <c r="T194" i="1"/>
  <c r="Q194" i="1"/>
  <c r="P194" i="1"/>
  <c r="M194" i="1"/>
  <c r="L194" i="1"/>
  <c r="I194" i="1"/>
  <c r="H194" i="1"/>
  <c r="E194" i="1"/>
  <c r="D194" i="1"/>
  <c r="CC193" i="1"/>
  <c r="CB193" i="1"/>
  <c r="CA193" i="1"/>
  <c r="BZ193" i="1"/>
  <c r="BY193" i="1"/>
  <c r="BX193" i="1"/>
  <c r="BW193" i="1"/>
  <c r="BV193" i="1"/>
  <c r="BU193" i="1"/>
  <c r="BT193" i="1"/>
  <c r="BQ193" i="1"/>
  <c r="BP193" i="1"/>
  <c r="BM193" i="1"/>
  <c r="BL193" i="1"/>
  <c r="BI193" i="1"/>
  <c r="BH193" i="1"/>
  <c r="BE193" i="1"/>
  <c r="BD193" i="1"/>
  <c r="BA193" i="1"/>
  <c r="AZ193" i="1"/>
  <c r="AW193" i="1"/>
  <c r="AV193" i="1"/>
  <c r="AS193" i="1"/>
  <c r="AR193" i="1"/>
  <c r="AO193" i="1"/>
  <c r="AN193" i="1"/>
  <c r="AK193" i="1"/>
  <c r="AJ193" i="1"/>
  <c r="AG193" i="1"/>
  <c r="AF193" i="1"/>
  <c r="AC193" i="1"/>
  <c r="AB193" i="1"/>
  <c r="Y193" i="1"/>
  <c r="X193" i="1"/>
  <c r="U193" i="1"/>
  <c r="T193" i="1"/>
  <c r="Q193" i="1"/>
  <c r="P193" i="1"/>
  <c r="M193" i="1"/>
  <c r="L193" i="1"/>
  <c r="I193" i="1"/>
  <c r="H193" i="1"/>
  <c r="E193" i="1"/>
  <c r="D193" i="1"/>
  <c r="CC192" i="1"/>
  <c r="CB192" i="1"/>
  <c r="CA192" i="1"/>
  <c r="BZ192" i="1"/>
  <c r="BY192" i="1"/>
  <c r="BX192" i="1"/>
  <c r="CF192" i="1" s="1"/>
  <c r="BW192" i="1"/>
  <c r="CH192" i="1" s="1"/>
  <c r="BV192" i="1"/>
  <c r="BU192" i="1"/>
  <c r="BT192" i="1"/>
  <c r="BQ192" i="1"/>
  <c r="BP192" i="1"/>
  <c r="BM192" i="1"/>
  <c r="BL192" i="1"/>
  <c r="BI192" i="1"/>
  <c r="BH192" i="1"/>
  <c r="BE192" i="1"/>
  <c r="BD192" i="1"/>
  <c r="BA192" i="1"/>
  <c r="AZ192" i="1"/>
  <c r="AW192" i="1"/>
  <c r="AV192" i="1"/>
  <c r="AS192" i="1"/>
  <c r="AR192" i="1"/>
  <c r="AO192" i="1"/>
  <c r="AN192" i="1"/>
  <c r="AK192" i="1"/>
  <c r="AJ192" i="1"/>
  <c r="AG192" i="1"/>
  <c r="AF192" i="1"/>
  <c r="AC192" i="1"/>
  <c r="AB192" i="1"/>
  <c r="Y192" i="1"/>
  <c r="X192" i="1"/>
  <c r="U192" i="1"/>
  <c r="T192" i="1"/>
  <c r="Q192" i="1"/>
  <c r="P192" i="1"/>
  <c r="M192" i="1"/>
  <c r="L192" i="1"/>
  <c r="I192" i="1"/>
  <c r="H192" i="1"/>
  <c r="E192" i="1"/>
  <c r="D192" i="1"/>
  <c r="CC191" i="1"/>
  <c r="CB191" i="1"/>
  <c r="CA191" i="1"/>
  <c r="BZ191" i="1"/>
  <c r="BY191" i="1"/>
  <c r="CG191" i="1" s="1"/>
  <c r="BX191" i="1"/>
  <c r="BW191" i="1"/>
  <c r="BV191" i="1"/>
  <c r="BU191" i="1"/>
  <c r="BT191" i="1"/>
  <c r="BQ191" i="1"/>
  <c r="BP191" i="1"/>
  <c r="BM191" i="1"/>
  <c r="BL191" i="1"/>
  <c r="BI191" i="1"/>
  <c r="BH191" i="1"/>
  <c r="BE191" i="1"/>
  <c r="BD191" i="1"/>
  <c r="BA191" i="1"/>
  <c r="AZ191" i="1"/>
  <c r="AW191" i="1"/>
  <c r="AV191" i="1"/>
  <c r="AS191" i="1"/>
  <c r="AR191" i="1"/>
  <c r="AO191" i="1"/>
  <c r="AN191" i="1"/>
  <c r="AK191" i="1"/>
  <c r="AJ191" i="1"/>
  <c r="AG191" i="1"/>
  <c r="AF191" i="1"/>
  <c r="AC191" i="1"/>
  <c r="AB191" i="1"/>
  <c r="Y191" i="1"/>
  <c r="X191" i="1"/>
  <c r="U191" i="1"/>
  <c r="T191" i="1"/>
  <c r="Q191" i="1"/>
  <c r="P191" i="1"/>
  <c r="M191" i="1"/>
  <c r="L191" i="1"/>
  <c r="I191" i="1"/>
  <c r="H191" i="1"/>
  <c r="E191" i="1"/>
  <c r="D191" i="1"/>
  <c r="CC190" i="1"/>
  <c r="CB190" i="1"/>
  <c r="CA190" i="1"/>
  <c r="BZ190" i="1"/>
  <c r="BY190" i="1"/>
  <c r="BX190" i="1"/>
  <c r="BW190" i="1"/>
  <c r="BV190" i="1"/>
  <c r="BU190" i="1"/>
  <c r="BT190" i="1"/>
  <c r="BQ190" i="1"/>
  <c r="BP190" i="1"/>
  <c r="BM190" i="1"/>
  <c r="BL190" i="1"/>
  <c r="BI190" i="1"/>
  <c r="BH190" i="1"/>
  <c r="BE190" i="1"/>
  <c r="BD190" i="1"/>
  <c r="BA190" i="1"/>
  <c r="AZ190" i="1"/>
  <c r="AW190" i="1"/>
  <c r="AV190" i="1"/>
  <c r="AS190" i="1"/>
  <c r="AR190" i="1"/>
  <c r="AO190" i="1"/>
  <c r="AN190" i="1"/>
  <c r="AK190" i="1"/>
  <c r="AJ190" i="1"/>
  <c r="AG190" i="1"/>
  <c r="AF190" i="1"/>
  <c r="AC190" i="1"/>
  <c r="AB190" i="1"/>
  <c r="Y190" i="1"/>
  <c r="X190" i="1"/>
  <c r="U190" i="1"/>
  <c r="T190" i="1"/>
  <c r="Q190" i="1"/>
  <c r="P190" i="1"/>
  <c r="M190" i="1"/>
  <c r="L190" i="1"/>
  <c r="I190" i="1"/>
  <c r="H190" i="1"/>
  <c r="E190" i="1"/>
  <c r="D190" i="1"/>
  <c r="CC189" i="1"/>
  <c r="CB189" i="1"/>
  <c r="CA189" i="1"/>
  <c r="BZ189" i="1"/>
  <c r="BY189" i="1"/>
  <c r="BX189" i="1"/>
  <c r="BW189" i="1"/>
  <c r="BV189" i="1"/>
  <c r="CD189" i="1" s="1"/>
  <c r="BU189" i="1"/>
  <c r="BT189" i="1"/>
  <c r="BQ189" i="1"/>
  <c r="BP189" i="1"/>
  <c r="BM189" i="1"/>
  <c r="BL189" i="1"/>
  <c r="BI189" i="1"/>
  <c r="BH189" i="1"/>
  <c r="BE189" i="1"/>
  <c r="BD189" i="1"/>
  <c r="BA189" i="1"/>
  <c r="AZ189" i="1"/>
  <c r="AW189" i="1"/>
  <c r="AV189" i="1"/>
  <c r="AS189" i="1"/>
  <c r="AR189" i="1"/>
  <c r="AO189" i="1"/>
  <c r="AN189" i="1"/>
  <c r="AK189" i="1"/>
  <c r="AJ189" i="1"/>
  <c r="AG189" i="1"/>
  <c r="AF189" i="1"/>
  <c r="AC189" i="1"/>
  <c r="AB189" i="1"/>
  <c r="Y189" i="1"/>
  <c r="X189" i="1"/>
  <c r="U189" i="1"/>
  <c r="T189" i="1"/>
  <c r="Q189" i="1"/>
  <c r="P189" i="1"/>
  <c r="M189" i="1"/>
  <c r="L189" i="1"/>
  <c r="I189" i="1"/>
  <c r="H189" i="1"/>
  <c r="E189" i="1"/>
  <c r="D189" i="1"/>
  <c r="CC188" i="1"/>
  <c r="CB188" i="1"/>
  <c r="CA188" i="1"/>
  <c r="BZ188" i="1"/>
  <c r="BY188" i="1"/>
  <c r="CE188" i="1" s="1"/>
  <c r="BX188" i="1"/>
  <c r="CD188" i="1" s="1"/>
  <c r="BW188" i="1"/>
  <c r="BV188" i="1"/>
  <c r="BU188" i="1"/>
  <c r="BT188" i="1"/>
  <c r="BQ188" i="1"/>
  <c r="BP188" i="1"/>
  <c r="BM188" i="1"/>
  <c r="BL188" i="1"/>
  <c r="BI188" i="1"/>
  <c r="BH188" i="1"/>
  <c r="BE188" i="1"/>
  <c r="BD188" i="1"/>
  <c r="BA188" i="1"/>
  <c r="AZ188" i="1"/>
  <c r="AW188" i="1"/>
  <c r="AV188" i="1"/>
  <c r="AS188" i="1"/>
  <c r="AR188" i="1"/>
  <c r="AO188" i="1"/>
  <c r="AN188" i="1"/>
  <c r="AK188" i="1"/>
  <c r="AJ188" i="1"/>
  <c r="AG188" i="1"/>
  <c r="AF188" i="1"/>
  <c r="AC188" i="1"/>
  <c r="AB188" i="1"/>
  <c r="Y188" i="1"/>
  <c r="X188" i="1"/>
  <c r="U188" i="1"/>
  <c r="T188" i="1"/>
  <c r="Q188" i="1"/>
  <c r="P188" i="1"/>
  <c r="M188" i="1"/>
  <c r="L188" i="1"/>
  <c r="I188" i="1"/>
  <c r="H188" i="1"/>
  <c r="E188" i="1"/>
  <c r="D188" i="1"/>
  <c r="CC187" i="1"/>
  <c r="CB187" i="1"/>
  <c r="CA187" i="1"/>
  <c r="BZ187" i="1"/>
  <c r="BY187" i="1"/>
  <c r="CE187" i="1" s="1"/>
  <c r="BX187" i="1"/>
  <c r="CD187" i="1" s="1"/>
  <c r="BW187" i="1"/>
  <c r="BV187" i="1"/>
  <c r="BU187" i="1"/>
  <c r="BT187" i="1"/>
  <c r="BQ187" i="1"/>
  <c r="BP187" i="1"/>
  <c r="BM187" i="1"/>
  <c r="BL187" i="1"/>
  <c r="BI187" i="1"/>
  <c r="BH187" i="1"/>
  <c r="BE187" i="1"/>
  <c r="BD187" i="1"/>
  <c r="BA187" i="1"/>
  <c r="AZ187" i="1"/>
  <c r="AW187" i="1"/>
  <c r="AV187" i="1"/>
  <c r="AS187" i="1"/>
  <c r="AR187" i="1"/>
  <c r="AO187" i="1"/>
  <c r="AN187" i="1"/>
  <c r="AK187" i="1"/>
  <c r="AJ187" i="1"/>
  <c r="AG187" i="1"/>
  <c r="AF187" i="1"/>
  <c r="AC187" i="1"/>
  <c r="AB187" i="1"/>
  <c r="Y187" i="1"/>
  <c r="X187" i="1"/>
  <c r="U187" i="1"/>
  <c r="T187" i="1"/>
  <c r="Q187" i="1"/>
  <c r="P187" i="1"/>
  <c r="M187" i="1"/>
  <c r="L187" i="1"/>
  <c r="I187" i="1"/>
  <c r="H187" i="1"/>
  <c r="E187" i="1"/>
  <c r="D187" i="1"/>
  <c r="CH186" i="1"/>
  <c r="CC186" i="1"/>
  <c r="CB186" i="1"/>
  <c r="CA186" i="1"/>
  <c r="BZ186" i="1"/>
  <c r="BY186" i="1"/>
  <c r="CE186" i="1" s="1"/>
  <c r="BX186" i="1"/>
  <c r="CF186" i="1" s="1"/>
  <c r="BW186" i="1"/>
  <c r="BV186" i="1"/>
  <c r="BU186" i="1"/>
  <c r="BT186" i="1"/>
  <c r="BQ186" i="1"/>
  <c r="BP186" i="1"/>
  <c r="BM186" i="1"/>
  <c r="BL186" i="1"/>
  <c r="BI186" i="1"/>
  <c r="BH186" i="1"/>
  <c r="BE186" i="1"/>
  <c r="BD186" i="1"/>
  <c r="BA186" i="1"/>
  <c r="AZ186" i="1"/>
  <c r="AW186" i="1"/>
  <c r="AV186" i="1"/>
  <c r="AS186" i="1"/>
  <c r="AR186" i="1"/>
  <c r="AO186" i="1"/>
  <c r="AN186" i="1"/>
  <c r="AK186" i="1"/>
  <c r="AJ186" i="1"/>
  <c r="AG186" i="1"/>
  <c r="AF186" i="1"/>
  <c r="AC186" i="1"/>
  <c r="AB186" i="1"/>
  <c r="Y186" i="1"/>
  <c r="X186" i="1"/>
  <c r="U186" i="1"/>
  <c r="T186" i="1"/>
  <c r="Q186" i="1"/>
  <c r="P186" i="1"/>
  <c r="M186" i="1"/>
  <c r="L186" i="1"/>
  <c r="I186" i="1"/>
  <c r="H186" i="1"/>
  <c r="E186" i="1"/>
  <c r="D186" i="1"/>
  <c r="CC185" i="1"/>
  <c r="CB185" i="1"/>
  <c r="CA185" i="1"/>
  <c r="BZ185" i="1"/>
  <c r="BY185" i="1"/>
  <c r="CE185" i="1" s="1"/>
  <c r="BX185" i="1"/>
  <c r="BW185" i="1"/>
  <c r="CG185" i="1" s="1"/>
  <c r="BV185" i="1"/>
  <c r="BU185" i="1"/>
  <c r="BT185" i="1"/>
  <c r="BQ185" i="1"/>
  <c r="BP185" i="1"/>
  <c r="BM185" i="1"/>
  <c r="BL185" i="1"/>
  <c r="BI185" i="1"/>
  <c r="BH185" i="1"/>
  <c r="BE185" i="1"/>
  <c r="BD185" i="1"/>
  <c r="BA185" i="1"/>
  <c r="AZ185" i="1"/>
  <c r="AW185" i="1"/>
  <c r="AV185" i="1"/>
  <c r="AS185" i="1"/>
  <c r="AR185" i="1"/>
  <c r="AO185" i="1"/>
  <c r="AN185" i="1"/>
  <c r="AK185" i="1"/>
  <c r="AJ185" i="1"/>
  <c r="AG185" i="1"/>
  <c r="AF185" i="1"/>
  <c r="AC185" i="1"/>
  <c r="AB185" i="1"/>
  <c r="Y185" i="1"/>
  <c r="X185" i="1"/>
  <c r="U185" i="1"/>
  <c r="T185" i="1"/>
  <c r="Q185" i="1"/>
  <c r="P185" i="1"/>
  <c r="M185" i="1"/>
  <c r="L185" i="1"/>
  <c r="I185" i="1"/>
  <c r="H185" i="1"/>
  <c r="E185" i="1"/>
  <c r="D185" i="1"/>
  <c r="CC184" i="1"/>
  <c r="CB184" i="1"/>
  <c r="CA184" i="1"/>
  <c r="BZ184" i="1"/>
  <c r="BY184" i="1"/>
  <c r="BX184" i="1"/>
  <c r="BW184" i="1"/>
  <c r="CH184" i="1" s="1"/>
  <c r="BV184" i="1"/>
  <c r="CF184" i="1" s="1"/>
  <c r="BU184" i="1"/>
  <c r="BT184" i="1"/>
  <c r="BQ184" i="1"/>
  <c r="BP184" i="1"/>
  <c r="BM184" i="1"/>
  <c r="BL184" i="1"/>
  <c r="BI184" i="1"/>
  <c r="BH184" i="1"/>
  <c r="BE184" i="1"/>
  <c r="BD184" i="1"/>
  <c r="BA184" i="1"/>
  <c r="AZ184" i="1"/>
  <c r="AW184" i="1"/>
  <c r="AV184" i="1"/>
  <c r="AS184" i="1"/>
  <c r="AR184" i="1"/>
  <c r="AO184" i="1"/>
  <c r="AN184" i="1"/>
  <c r="AK184" i="1"/>
  <c r="AJ184" i="1"/>
  <c r="AG184" i="1"/>
  <c r="AF184" i="1"/>
  <c r="AC184" i="1"/>
  <c r="AB184" i="1"/>
  <c r="Y184" i="1"/>
  <c r="X184" i="1"/>
  <c r="U184" i="1"/>
  <c r="T184" i="1"/>
  <c r="Q184" i="1"/>
  <c r="P184" i="1"/>
  <c r="M184" i="1"/>
  <c r="L184" i="1"/>
  <c r="I184" i="1"/>
  <c r="H184" i="1"/>
  <c r="E184" i="1"/>
  <c r="D184" i="1"/>
  <c r="CC183" i="1"/>
  <c r="CB183" i="1"/>
  <c r="CA183" i="1"/>
  <c r="BZ183" i="1"/>
  <c r="BY183" i="1"/>
  <c r="CE183" i="1" s="1"/>
  <c r="BX183" i="1"/>
  <c r="BW183" i="1"/>
  <c r="BV183" i="1"/>
  <c r="BU183" i="1"/>
  <c r="BT183" i="1"/>
  <c r="BQ183" i="1"/>
  <c r="BP183" i="1"/>
  <c r="BM183" i="1"/>
  <c r="BL183" i="1"/>
  <c r="BI183" i="1"/>
  <c r="BH183" i="1"/>
  <c r="BE183" i="1"/>
  <c r="BD183" i="1"/>
  <c r="BA183" i="1"/>
  <c r="AZ183" i="1"/>
  <c r="AW183" i="1"/>
  <c r="AV183" i="1"/>
  <c r="AS183" i="1"/>
  <c r="AR183" i="1"/>
  <c r="AO183" i="1"/>
  <c r="AN183" i="1"/>
  <c r="AK183" i="1"/>
  <c r="AJ183" i="1"/>
  <c r="AG183" i="1"/>
  <c r="AF183" i="1"/>
  <c r="AC183" i="1"/>
  <c r="AB183" i="1"/>
  <c r="Y183" i="1"/>
  <c r="X183" i="1"/>
  <c r="U183" i="1"/>
  <c r="T183" i="1"/>
  <c r="Q183" i="1"/>
  <c r="P183" i="1"/>
  <c r="M183" i="1"/>
  <c r="L183" i="1"/>
  <c r="I183" i="1"/>
  <c r="H183" i="1"/>
  <c r="E183" i="1"/>
  <c r="D183" i="1"/>
  <c r="CC182" i="1"/>
  <c r="CB182" i="1"/>
  <c r="CA182" i="1"/>
  <c r="BZ182" i="1"/>
  <c r="BY182" i="1"/>
  <c r="BX182" i="1"/>
  <c r="BW182" i="1"/>
  <c r="BV182" i="1"/>
  <c r="BU182" i="1"/>
  <c r="BT182" i="1"/>
  <c r="BQ182" i="1"/>
  <c r="BP182" i="1"/>
  <c r="BM182" i="1"/>
  <c r="BL182" i="1"/>
  <c r="BI182" i="1"/>
  <c r="BH182" i="1"/>
  <c r="BE182" i="1"/>
  <c r="BD182" i="1"/>
  <c r="BA182" i="1"/>
  <c r="AZ182" i="1"/>
  <c r="AW182" i="1"/>
  <c r="AV182" i="1"/>
  <c r="AS182" i="1"/>
  <c r="AR182" i="1"/>
  <c r="AO182" i="1"/>
  <c r="AN182" i="1"/>
  <c r="AK182" i="1"/>
  <c r="AJ182" i="1"/>
  <c r="AG182" i="1"/>
  <c r="AF182" i="1"/>
  <c r="AC182" i="1"/>
  <c r="AB182" i="1"/>
  <c r="Y182" i="1"/>
  <c r="X182" i="1"/>
  <c r="U182" i="1"/>
  <c r="T182" i="1"/>
  <c r="Q182" i="1"/>
  <c r="P182" i="1"/>
  <c r="M182" i="1"/>
  <c r="L182" i="1"/>
  <c r="I182" i="1"/>
  <c r="H182" i="1"/>
  <c r="E182" i="1"/>
  <c r="D182" i="1"/>
  <c r="CC181" i="1"/>
  <c r="CB181" i="1"/>
  <c r="CA181" i="1"/>
  <c r="BZ181" i="1"/>
  <c r="BY181" i="1"/>
  <c r="BX181" i="1"/>
  <c r="BW181" i="1"/>
  <c r="BV181" i="1"/>
  <c r="BU181" i="1"/>
  <c r="BT181" i="1"/>
  <c r="BQ181" i="1"/>
  <c r="BP181" i="1"/>
  <c r="BM181" i="1"/>
  <c r="BL181" i="1"/>
  <c r="BI181" i="1"/>
  <c r="BH181" i="1"/>
  <c r="BE181" i="1"/>
  <c r="BD181" i="1"/>
  <c r="BA181" i="1"/>
  <c r="AZ181" i="1"/>
  <c r="AW181" i="1"/>
  <c r="AV181" i="1"/>
  <c r="AS181" i="1"/>
  <c r="AR181" i="1"/>
  <c r="AO181" i="1"/>
  <c r="AN181" i="1"/>
  <c r="AK181" i="1"/>
  <c r="AJ181" i="1"/>
  <c r="AG181" i="1"/>
  <c r="AF181" i="1"/>
  <c r="AC181" i="1"/>
  <c r="AB181" i="1"/>
  <c r="Y181" i="1"/>
  <c r="X181" i="1"/>
  <c r="U181" i="1"/>
  <c r="T181" i="1"/>
  <c r="Q181" i="1"/>
  <c r="P181" i="1"/>
  <c r="M181" i="1"/>
  <c r="L181" i="1"/>
  <c r="I181" i="1"/>
  <c r="H181" i="1"/>
  <c r="E181" i="1"/>
  <c r="D181" i="1"/>
  <c r="CC180" i="1"/>
  <c r="CB180" i="1"/>
  <c r="CA180" i="1"/>
  <c r="BZ180" i="1"/>
  <c r="BY180" i="1"/>
  <c r="BX180" i="1"/>
  <c r="BW180" i="1"/>
  <c r="BV180" i="1"/>
  <c r="BU180" i="1"/>
  <c r="BT180" i="1"/>
  <c r="BQ180" i="1"/>
  <c r="BP180" i="1"/>
  <c r="BM180" i="1"/>
  <c r="BL180" i="1"/>
  <c r="BI180" i="1"/>
  <c r="BH180" i="1"/>
  <c r="BE180" i="1"/>
  <c r="BD180" i="1"/>
  <c r="BA180" i="1"/>
  <c r="AZ180" i="1"/>
  <c r="AW180" i="1"/>
  <c r="AV180" i="1"/>
  <c r="AS180" i="1"/>
  <c r="AR180" i="1"/>
  <c r="AO180" i="1"/>
  <c r="AN180" i="1"/>
  <c r="AK180" i="1"/>
  <c r="AJ180" i="1"/>
  <c r="AG180" i="1"/>
  <c r="AF180" i="1"/>
  <c r="AC180" i="1"/>
  <c r="AB180" i="1"/>
  <c r="Y180" i="1"/>
  <c r="X180" i="1"/>
  <c r="U180" i="1"/>
  <c r="T180" i="1"/>
  <c r="Q180" i="1"/>
  <c r="P180" i="1"/>
  <c r="M180" i="1"/>
  <c r="L180" i="1"/>
  <c r="I180" i="1"/>
  <c r="H180" i="1"/>
  <c r="E180" i="1"/>
  <c r="D180" i="1"/>
  <c r="CC179" i="1"/>
  <c r="CB179" i="1"/>
  <c r="CA179" i="1"/>
  <c r="BZ179" i="1"/>
  <c r="BY179" i="1"/>
  <c r="BX179" i="1"/>
  <c r="BW179" i="1"/>
  <c r="BV179" i="1"/>
  <c r="BU179" i="1"/>
  <c r="BT179" i="1"/>
  <c r="BQ179" i="1"/>
  <c r="BP179" i="1"/>
  <c r="BM179" i="1"/>
  <c r="BL179" i="1"/>
  <c r="BI179" i="1"/>
  <c r="BH179" i="1"/>
  <c r="BE179" i="1"/>
  <c r="BD179" i="1"/>
  <c r="BA179" i="1"/>
  <c r="AZ179" i="1"/>
  <c r="AW179" i="1"/>
  <c r="AV179" i="1"/>
  <c r="AS179" i="1"/>
  <c r="AR179" i="1"/>
  <c r="AO179" i="1"/>
  <c r="AN179" i="1"/>
  <c r="AK179" i="1"/>
  <c r="AJ179" i="1"/>
  <c r="AG179" i="1"/>
  <c r="AF179" i="1"/>
  <c r="AC179" i="1"/>
  <c r="AB179" i="1"/>
  <c r="Y179" i="1"/>
  <c r="X179" i="1"/>
  <c r="U179" i="1"/>
  <c r="T179" i="1"/>
  <c r="Q179" i="1"/>
  <c r="P179" i="1"/>
  <c r="M179" i="1"/>
  <c r="L179" i="1"/>
  <c r="I179" i="1"/>
  <c r="H179" i="1"/>
  <c r="E179" i="1"/>
  <c r="D179" i="1"/>
  <c r="CC178" i="1"/>
  <c r="CB178" i="1"/>
  <c r="CA178" i="1"/>
  <c r="BZ178" i="1"/>
  <c r="BY178" i="1"/>
  <c r="BX178" i="1"/>
  <c r="BW178" i="1"/>
  <c r="BV178" i="1"/>
  <c r="BU178" i="1"/>
  <c r="BT178" i="1"/>
  <c r="BQ178" i="1"/>
  <c r="BP178" i="1"/>
  <c r="BM178" i="1"/>
  <c r="BL178" i="1"/>
  <c r="BI178" i="1"/>
  <c r="BH178" i="1"/>
  <c r="BE178" i="1"/>
  <c r="BD178" i="1"/>
  <c r="BA178" i="1"/>
  <c r="AZ178" i="1"/>
  <c r="AW178" i="1"/>
  <c r="AV178" i="1"/>
  <c r="AS178" i="1"/>
  <c r="AR178" i="1"/>
  <c r="AO178" i="1"/>
  <c r="AN178" i="1"/>
  <c r="AK178" i="1"/>
  <c r="AJ178" i="1"/>
  <c r="AG178" i="1"/>
  <c r="AF178" i="1"/>
  <c r="AC178" i="1"/>
  <c r="AB178" i="1"/>
  <c r="Y178" i="1"/>
  <c r="X178" i="1"/>
  <c r="U178" i="1"/>
  <c r="T178" i="1"/>
  <c r="Q178" i="1"/>
  <c r="P178" i="1"/>
  <c r="M178" i="1"/>
  <c r="L178" i="1"/>
  <c r="I178" i="1"/>
  <c r="H178" i="1"/>
  <c r="E178" i="1"/>
  <c r="D178" i="1"/>
  <c r="CD177" i="1"/>
  <c r="CC177" i="1"/>
  <c r="CB177" i="1"/>
  <c r="CA177" i="1"/>
  <c r="CG177" i="1" s="1"/>
  <c r="BZ177" i="1"/>
  <c r="BY177" i="1"/>
  <c r="CE177" i="1" s="1"/>
  <c r="BX177" i="1"/>
  <c r="BW177" i="1"/>
  <c r="BV177" i="1"/>
  <c r="BU177" i="1"/>
  <c r="BT177" i="1"/>
  <c r="BQ177" i="1"/>
  <c r="BP177" i="1"/>
  <c r="BM177" i="1"/>
  <c r="BL177" i="1"/>
  <c r="BI177" i="1"/>
  <c r="BH177" i="1"/>
  <c r="BE177" i="1"/>
  <c r="BD177" i="1"/>
  <c r="BA177" i="1"/>
  <c r="AZ177" i="1"/>
  <c r="AW177" i="1"/>
  <c r="AV177" i="1"/>
  <c r="AS177" i="1"/>
  <c r="AR177" i="1"/>
  <c r="AO177" i="1"/>
  <c r="AN177" i="1"/>
  <c r="AK177" i="1"/>
  <c r="AJ177" i="1"/>
  <c r="AG177" i="1"/>
  <c r="AF177" i="1"/>
  <c r="AC177" i="1"/>
  <c r="AB177" i="1"/>
  <c r="Y177" i="1"/>
  <c r="X177" i="1"/>
  <c r="U177" i="1"/>
  <c r="T177" i="1"/>
  <c r="Q177" i="1"/>
  <c r="P177" i="1"/>
  <c r="M177" i="1"/>
  <c r="L177" i="1"/>
  <c r="I177" i="1"/>
  <c r="H177" i="1"/>
  <c r="E177" i="1"/>
  <c r="D177" i="1"/>
  <c r="CC176" i="1"/>
  <c r="CB176" i="1"/>
  <c r="CA176" i="1"/>
  <c r="BZ176" i="1"/>
  <c r="BY176" i="1"/>
  <c r="CG176" i="1" s="1"/>
  <c r="BX176" i="1"/>
  <c r="CD176" i="1" s="1"/>
  <c r="BW176" i="1"/>
  <c r="BV176" i="1"/>
  <c r="BU176" i="1"/>
  <c r="BT176" i="1"/>
  <c r="BQ176" i="1"/>
  <c r="BP176" i="1"/>
  <c r="BM176" i="1"/>
  <c r="BL176" i="1"/>
  <c r="BI176" i="1"/>
  <c r="BH176" i="1"/>
  <c r="BE176" i="1"/>
  <c r="BD176" i="1"/>
  <c r="BA176" i="1"/>
  <c r="AZ176" i="1"/>
  <c r="AW176" i="1"/>
  <c r="AV176" i="1"/>
  <c r="AS176" i="1"/>
  <c r="AR176" i="1"/>
  <c r="AO176" i="1"/>
  <c r="AN176" i="1"/>
  <c r="AK176" i="1"/>
  <c r="AJ176" i="1"/>
  <c r="AG176" i="1"/>
  <c r="AF176" i="1"/>
  <c r="AC176" i="1"/>
  <c r="AB176" i="1"/>
  <c r="Y176" i="1"/>
  <c r="X176" i="1"/>
  <c r="U176" i="1"/>
  <c r="T176" i="1"/>
  <c r="Q176" i="1"/>
  <c r="P176" i="1"/>
  <c r="M176" i="1"/>
  <c r="L176" i="1"/>
  <c r="I176" i="1"/>
  <c r="H176" i="1"/>
  <c r="E176" i="1"/>
  <c r="D176" i="1"/>
  <c r="CC175" i="1"/>
  <c r="CB175" i="1"/>
  <c r="CA175" i="1"/>
  <c r="BZ175" i="1"/>
  <c r="BY175" i="1"/>
  <c r="CG175" i="1" s="1"/>
  <c r="BX175" i="1"/>
  <c r="CF175" i="1" s="1"/>
  <c r="BW175" i="1"/>
  <c r="BV175" i="1"/>
  <c r="BU175" i="1"/>
  <c r="BT175" i="1"/>
  <c r="BQ175" i="1"/>
  <c r="BP175" i="1"/>
  <c r="BM175" i="1"/>
  <c r="BL175" i="1"/>
  <c r="BI175" i="1"/>
  <c r="BH175" i="1"/>
  <c r="BE175" i="1"/>
  <c r="BD175" i="1"/>
  <c r="BA175" i="1"/>
  <c r="AZ175" i="1"/>
  <c r="AW175" i="1"/>
  <c r="AV175" i="1"/>
  <c r="AS175" i="1"/>
  <c r="AR175" i="1"/>
  <c r="AO175" i="1"/>
  <c r="AN175" i="1"/>
  <c r="AK175" i="1"/>
  <c r="AJ175" i="1"/>
  <c r="AG175" i="1"/>
  <c r="AF175" i="1"/>
  <c r="AC175" i="1"/>
  <c r="AB175" i="1"/>
  <c r="Y175" i="1"/>
  <c r="X175" i="1"/>
  <c r="U175" i="1"/>
  <c r="T175" i="1"/>
  <c r="Q175" i="1"/>
  <c r="P175" i="1"/>
  <c r="M175" i="1"/>
  <c r="L175" i="1"/>
  <c r="I175" i="1"/>
  <c r="H175" i="1"/>
  <c r="E175" i="1"/>
  <c r="D175" i="1"/>
  <c r="CC174" i="1"/>
  <c r="CB174" i="1"/>
  <c r="CA174" i="1"/>
  <c r="BZ174" i="1"/>
  <c r="BY174" i="1"/>
  <c r="CG174" i="1" s="1"/>
  <c r="BX174" i="1"/>
  <c r="CF174" i="1" s="1"/>
  <c r="BW174" i="1"/>
  <c r="BV174" i="1"/>
  <c r="BU174" i="1"/>
  <c r="BT174" i="1"/>
  <c r="BQ174" i="1"/>
  <c r="BP174" i="1"/>
  <c r="BM174" i="1"/>
  <c r="BL174" i="1"/>
  <c r="BI174" i="1"/>
  <c r="BH174" i="1"/>
  <c r="BE174" i="1"/>
  <c r="BD174" i="1"/>
  <c r="BA174" i="1"/>
  <c r="AZ174" i="1"/>
  <c r="AW174" i="1"/>
  <c r="AV174" i="1"/>
  <c r="AS174" i="1"/>
  <c r="AR174" i="1"/>
  <c r="AO174" i="1"/>
  <c r="AN174" i="1"/>
  <c r="AK174" i="1"/>
  <c r="AJ174" i="1"/>
  <c r="AG174" i="1"/>
  <c r="AF174" i="1"/>
  <c r="AC174" i="1"/>
  <c r="AB174" i="1"/>
  <c r="Y174" i="1"/>
  <c r="X174" i="1"/>
  <c r="U174" i="1"/>
  <c r="T174" i="1"/>
  <c r="Q174" i="1"/>
  <c r="P174" i="1"/>
  <c r="M174" i="1"/>
  <c r="L174" i="1"/>
  <c r="I174" i="1"/>
  <c r="H174" i="1"/>
  <c r="E174" i="1"/>
  <c r="D174" i="1"/>
  <c r="CC173" i="1"/>
  <c r="CB173" i="1"/>
  <c r="CA173" i="1"/>
  <c r="BZ173" i="1"/>
  <c r="BY173" i="1"/>
  <c r="CG173" i="1" s="1"/>
  <c r="BX173" i="1"/>
  <c r="CD173" i="1" s="1"/>
  <c r="BW173" i="1"/>
  <c r="CH173" i="1" s="1"/>
  <c r="BV173" i="1"/>
  <c r="BU173" i="1"/>
  <c r="BT173" i="1"/>
  <c r="BQ173" i="1"/>
  <c r="BP173" i="1"/>
  <c r="BM173" i="1"/>
  <c r="BL173" i="1"/>
  <c r="BI173" i="1"/>
  <c r="BH173" i="1"/>
  <c r="BE173" i="1"/>
  <c r="BD173" i="1"/>
  <c r="BA173" i="1"/>
  <c r="AZ173" i="1"/>
  <c r="AW173" i="1"/>
  <c r="AV173" i="1"/>
  <c r="AS173" i="1"/>
  <c r="AR173" i="1"/>
  <c r="AO173" i="1"/>
  <c r="AN173" i="1"/>
  <c r="AK173" i="1"/>
  <c r="AJ173" i="1"/>
  <c r="AG173" i="1"/>
  <c r="AF173" i="1"/>
  <c r="AC173" i="1"/>
  <c r="AB173" i="1"/>
  <c r="Y173" i="1"/>
  <c r="X173" i="1"/>
  <c r="U173" i="1"/>
  <c r="T173" i="1"/>
  <c r="Q173" i="1"/>
  <c r="P173" i="1"/>
  <c r="M173" i="1"/>
  <c r="L173" i="1"/>
  <c r="I173" i="1"/>
  <c r="H173" i="1"/>
  <c r="E173" i="1"/>
  <c r="D173" i="1"/>
  <c r="CC172" i="1"/>
  <c r="CB172" i="1"/>
  <c r="CA172" i="1"/>
  <c r="BZ172" i="1"/>
  <c r="BY172" i="1"/>
  <c r="CE172" i="1" s="1"/>
  <c r="BX172" i="1"/>
  <c r="CF172" i="1" s="1"/>
  <c r="BW172" i="1"/>
  <c r="CH172" i="1" s="1"/>
  <c r="BV172" i="1"/>
  <c r="BU172" i="1"/>
  <c r="BT172" i="1"/>
  <c r="BQ172" i="1"/>
  <c r="BP172" i="1"/>
  <c r="BM172" i="1"/>
  <c r="BL172" i="1"/>
  <c r="BI172" i="1"/>
  <c r="BH172" i="1"/>
  <c r="BE172" i="1"/>
  <c r="BD172" i="1"/>
  <c r="BA172" i="1"/>
  <c r="AZ172" i="1"/>
  <c r="AW172" i="1"/>
  <c r="AV172" i="1"/>
  <c r="AS172" i="1"/>
  <c r="AR172" i="1"/>
  <c r="AO172" i="1"/>
  <c r="AN172" i="1"/>
  <c r="AK172" i="1"/>
  <c r="AJ172" i="1"/>
  <c r="AG172" i="1"/>
  <c r="AF172" i="1"/>
  <c r="AC172" i="1"/>
  <c r="AB172" i="1"/>
  <c r="Y172" i="1"/>
  <c r="X172" i="1"/>
  <c r="U172" i="1"/>
  <c r="T172" i="1"/>
  <c r="Q172" i="1"/>
  <c r="P172" i="1"/>
  <c r="M172" i="1"/>
  <c r="L172" i="1"/>
  <c r="I172" i="1"/>
  <c r="H172" i="1"/>
  <c r="E172" i="1"/>
  <c r="D172" i="1"/>
  <c r="CC171" i="1"/>
  <c r="CB171" i="1"/>
  <c r="CA171" i="1"/>
  <c r="BZ171" i="1"/>
  <c r="BY171" i="1"/>
  <c r="BX171" i="1"/>
  <c r="BW171" i="1"/>
  <c r="CH171" i="1" s="1"/>
  <c r="BV171" i="1"/>
  <c r="BU171" i="1"/>
  <c r="BT171" i="1"/>
  <c r="BQ171" i="1"/>
  <c r="BP171" i="1"/>
  <c r="BM171" i="1"/>
  <c r="BL171" i="1"/>
  <c r="BI171" i="1"/>
  <c r="BH171" i="1"/>
  <c r="BE171" i="1"/>
  <c r="BD171" i="1"/>
  <c r="BA171" i="1"/>
  <c r="AZ171" i="1"/>
  <c r="AW171" i="1"/>
  <c r="AV171" i="1"/>
  <c r="AS171" i="1"/>
  <c r="AR171" i="1"/>
  <c r="AO171" i="1"/>
  <c r="AN171" i="1"/>
  <c r="AK171" i="1"/>
  <c r="AJ171" i="1"/>
  <c r="AG171" i="1"/>
  <c r="AF171" i="1"/>
  <c r="AC171" i="1"/>
  <c r="AB171" i="1"/>
  <c r="Y171" i="1"/>
  <c r="X171" i="1"/>
  <c r="U171" i="1"/>
  <c r="T171" i="1"/>
  <c r="Q171" i="1"/>
  <c r="P171" i="1"/>
  <c r="M171" i="1"/>
  <c r="L171" i="1"/>
  <c r="I171" i="1"/>
  <c r="H171" i="1"/>
  <c r="E171" i="1"/>
  <c r="D171" i="1"/>
  <c r="CC170" i="1"/>
  <c r="CB170" i="1"/>
  <c r="CA170" i="1"/>
  <c r="BZ170" i="1"/>
  <c r="BY170" i="1"/>
  <c r="BX170" i="1"/>
  <c r="BW170" i="1"/>
  <c r="BV170" i="1"/>
  <c r="CF170" i="1" s="1"/>
  <c r="BU170" i="1"/>
  <c r="BT170" i="1"/>
  <c r="BQ170" i="1"/>
  <c r="BP170" i="1"/>
  <c r="BM170" i="1"/>
  <c r="BL170" i="1"/>
  <c r="BI170" i="1"/>
  <c r="BH170" i="1"/>
  <c r="BE170" i="1"/>
  <c r="BD170" i="1"/>
  <c r="BA170" i="1"/>
  <c r="AZ170" i="1"/>
  <c r="AW170" i="1"/>
  <c r="AV170" i="1"/>
  <c r="AS170" i="1"/>
  <c r="AR170" i="1"/>
  <c r="AO170" i="1"/>
  <c r="AN170" i="1"/>
  <c r="AK170" i="1"/>
  <c r="AJ170" i="1"/>
  <c r="AG170" i="1"/>
  <c r="AF170" i="1"/>
  <c r="AC170" i="1"/>
  <c r="AB170" i="1"/>
  <c r="Y170" i="1"/>
  <c r="X170" i="1"/>
  <c r="U170" i="1"/>
  <c r="T170" i="1"/>
  <c r="Q170" i="1"/>
  <c r="P170" i="1"/>
  <c r="M170" i="1"/>
  <c r="L170" i="1"/>
  <c r="I170" i="1"/>
  <c r="H170" i="1"/>
  <c r="E170" i="1"/>
  <c r="D170" i="1"/>
  <c r="CC169" i="1"/>
  <c r="CB169" i="1"/>
  <c r="CA169" i="1"/>
  <c r="BZ169" i="1"/>
  <c r="BY169" i="1"/>
  <c r="BX169" i="1"/>
  <c r="BW169" i="1"/>
  <c r="BV169" i="1"/>
  <c r="BU169" i="1"/>
  <c r="BT169" i="1"/>
  <c r="BQ169" i="1"/>
  <c r="BP169" i="1"/>
  <c r="BM169" i="1"/>
  <c r="BL169" i="1"/>
  <c r="BI169" i="1"/>
  <c r="BH169" i="1"/>
  <c r="BE169" i="1"/>
  <c r="BD169" i="1"/>
  <c r="BA169" i="1"/>
  <c r="AZ169" i="1"/>
  <c r="AW169" i="1"/>
  <c r="AV169" i="1"/>
  <c r="AS169" i="1"/>
  <c r="AR169" i="1"/>
  <c r="AO169" i="1"/>
  <c r="AN169" i="1"/>
  <c r="AK169" i="1"/>
  <c r="AJ169" i="1"/>
  <c r="AG169" i="1"/>
  <c r="AF169" i="1"/>
  <c r="AC169" i="1"/>
  <c r="AB169" i="1"/>
  <c r="Y169" i="1"/>
  <c r="X169" i="1"/>
  <c r="U169" i="1"/>
  <c r="T169" i="1"/>
  <c r="Q169" i="1"/>
  <c r="P169" i="1"/>
  <c r="M169" i="1"/>
  <c r="L169" i="1"/>
  <c r="I169" i="1"/>
  <c r="H169" i="1"/>
  <c r="E169" i="1"/>
  <c r="D169" i="1"/>
  <c r="CC168" i="1"/>
  <c r="CB168" i="1"/>
  <c r="CA168" i="1"/>
  <c r="BZ168" i="1"/>
  <c r="BY168" i="1"/>
  <c r="BX168" i="1"/>
  <c r="BW168" i="1"/>
  <c r="BV168" i="1"/>
  <c r="BU168" i="1"/>
  <c r="BT168" i="1"/>
  <c r="BQ168" i="1"/>
  <c r="BP168" i="1"/>
  <c r="BM168" i="1"/>
  <c r="BL168" i="1"/>
  <c r="BI168" i="1"/>
  <c r="BH168" i="1"/>
  <c r="BE168" i="1"/>
  <c r="BD168" i="1"/>
  <c r="BA168" i="1"/>
  <c r="AZ168" i="1"/>
  <c r="AW168" i="1"/>
  <c r="AV168" i="1"/>
  <c r="AS168" i="1"/>
  <c r="AR168" i="1"/>
  <c r="AO168" i="1"/>
  <c r="AN168" i="1"/>
  <c r="AK168" i="1"/>
  <c r="AJ168" i="1"/>
  <c r="AG168" i="1"/>
  <c r="AF168" i="1"/>
  <c r="AC168" i="1"/>
  <c r="AB168" i="1"/>
  <c r="Y168" i="1"/>
  <c r="X168" i="1"/>
  <c r="U168" i="1"/>
  <c r="T168" i="1"/>
  <c r="Q168" i="1"/>
  <c r="P168" i="1"/>
  <c r="M168" i="1"/>
  <c r="L168" i="1"/>
  <c r="I168" i="1"/>
  <c r="H168" i="1"/>
  <c r="E168" i="1"/>
  <c r="D168" i="1"/>
  <c r="CC167" i="1"/>
  <c r="CB167" i="1"/>
  <c r="CA167" i="1"/>
  <c r="BZ167" i="1"/>
  <c r="BY167" i="1"/>
  <c r="CG167" i="1" s="1"/>
  <c r="BX167" i="1"/>
  <c r="BW167" i="1"/>
  <c r="BV167" i="1"/>
  <c r="BU167" i="1"/>
  <c r="BT167" i="1"/>
  <c r="BQ167" i="1"/>
  <c r="BP167" i="1"/>
  <c r="BM167" i="1"/>
  <c r="BL167" i="1"/>
  <c r="BI167" i="1"/>
  <c r="BH167" i="1"/>
  <c r="BE167" i="1"/>
  <c r="BD167" i="1"/>
  <c r="BA167" i="1"/>
  <c r="AZ167" i="1"/>
  <c r="AW167" i="1"/>
  <c r="AV167" i="1"/>
  <c r="AS167" i="1"/>
  <c r="AR167" i="1"/>
  <c r="AO167" i="1"/>
  <c r="AN167" i="1"/>
  <c r="AK167" i="1"/>
  <c r="AJ167" i="1"/>
  <c r="AG167" i="1"/>
  <c r="AF167" i="1"/>
  <c r="AC167" i="1"/>
  <c r="AB167" i="1"/>
  <c r="Y167" i="1"/>
  <c r="X167" i="1"/>
  <c r="U167" i="1"/>
  <c r="T167" i="1"/>
  <c r="Q167" i="1"/>
  <c r="P167" i="1"/>
  <c r="M167" i="1"/>
  <c r="L167" i="1"/>
  <c r="I167" i="1"/>
  <c r="H167" i="1"/>
  <c r="E167" i="1"/>
  <c r="D167" i="1"/>
  <c r="CC166" i="1"/>
  <c r="CB166" i="1"/>
  <c r="CA166" i="1"/>
  <c r="BZ166" i="1"/>
  <c r="BY166" i="1"/>
  <c r="BX166" i="1"/>
  <c r="BW166" i="1"/>
  <c r="BV166" i="1"/>
  <c r="BU166" i="1"/>
  <c r="BT166" i="1"/>
  <c r="BQ166" i="1"/>
  <c r="BP166" i="1"/>
  <c r="BM166" i="1"/>
  <c r="BL166" i="1"/>
  <c r="BI166" i="1"/>
  <c r="BH166" i="1"/>
  <c r="BE166" i="1"/>
  <c r="BD166" i="1"/>
  <c r="BA166" i="1"/>
  <c r="AZ166" i="1"/>
  <c r="AW166" i="1"/>
  <c r="AV166" i="1"/>
  <c r="AS166" i="1"/>
  <c r="AR166" i="1"/>
  <c r="AO166" i="1"/>
  <c r="AN166" i="1"/>
  <c r="AK166" i="1"/>
  <c r="AJ166" i="1"/>
  <c r="AG166" i="1"/>
  <c r="AF166" i="1"/>
  <c r="AC166" i="1"/>
  <c r="AB166" i="1"/>
  <c r="Y166" i="1"/>
  <c r="X166" i="1"/>
  <c r="U166" i="1"/>
  <c r="T166" i="1"/>
  <c r="Q166" i="1"/>
  <c r="P166" i="1"/>
  <c r="M166" i="1"/>
  <c r="L166" i="1"/>
  <c r="I166" i="1"/>
  <c r="H166" i="1"/>
  <c r="E166" i="1"/>
  <c r="D166" i="1"/>
  <c r="CC165" i="1"/>
  <c r="CB165" i="1"/>
  <c r="CA165" i="1"/>
  <c r="BZ165" i="1"/>
  <c r="BY165" i="1"/>
  <c r="BX165" i="1"/>
  <c r="CD165" i="1" s="1"/>
  <c r="BW165" i="1"/>
  <c r="BV165" i="1"/>
  <c r="BU165" i="1"/>
  <c r="BT165" i="1"/>
  <c r="BQ165" i="1"/>
  <c r="BP165" i="1"/>
  <c r="BM165" i="1"/>
  <c r="BL165" i="1"/>
  <c r="BI165" i="1"/>
  <c r="BH165" i="1"/>
  <c r="BE165" i="1"/>
  <c r="BD165" i="1"/>
  <c r="BA165" i="1"/>
  <c r="AZ165" i="1"/>
  <c r="AW165" i="1"/>
  <c r="AV165" i="1"/>
  <c r="AS165" i="1"/>
  <c r="AR165" i="1"/>
  <c r="AO165" i="1"/>
  <c r="AN165" i="1"/>
  <c r="AK165" i="1"/>
  <c r="AJ165" i="1"/>
  <c r="AG165" i="1"/>
  <c r="AF165" i="1"/>
  <c r="AC165" i="1"/>
  <c r="AB165" i="1"/>
  <c r="Y165" i="1"/>
  <c r="X165" i="1"/>
  <c r="U165" i="1"/>
  <c r="T165" i="1"/>
  <c r="Q165" i="1"/>
  <c r="P165" i="1"/>
  <c r="M165" i="1"/>
  <c r="L165" i="1"/>
  <c r="I165" i="1"/>
  <c r="H165" i="1"/>
  <c r="E165" i="1"/>
  <c r="D165" i="1"/>
  <c r="CC164" i="1"/>
  <c r="CB164" i="1"/>
  <c r="CA164" i="1"/>
  <c r="CG164" i="1" s="1"/>
  <c r="BZ164" i="1"/>
  <c r="BY164" i="1"/>
  <c r="BX164" i="1"/>
  <c r="BW164" i="1"/>
  <c r="CE164" i="1" s="1"/>
  <c r="BV164" i="1"/>
  <c r="CH164" i="1" s="1"/>
  <c r="BU164" i="1"/>
  <c r="BT164" i="1"/>
  <c r="BQ164" i="1"/>
  <c r="BP164" i="1"/>
  <c r="BM164" i="1"/>
  <c r="BL164" i="1"/>
  <c r="BI164" i="1"/>
  <c r="BH164" i="1"/>
  <c r="BE164" i="1"/>
  <c r="BD164" i="1"/>
  <c r="BA164" i="1"/>
  <c r="AZ164" i="1"/>
  <c r="AW164" i="1"/>
  <c r="AV164" i="1"/>
  <c r="AS164" i="1"/>
  <c r="AR164" i="1"/>
  <c r="AO164" i="1"/>
  <c r="AN164" i="1"/>
  <c r="AK164" i="1"/>
  <c r="AJ164" i="1"/>
  <c r="AG164" i="1"/>
  <c r="AF164" i="1"/>
  <c r="AC164" i="1"/>
  <c r="AB164" i="1"/>
  <c r="Y164" i="1"/>
  <c r="X164" i="1"/>
  <c r="U164" i="1"/>
  <c r="T164" i="1"/>
  <c r="Q164" i="1"/>
  <c r="P164" i="1"/>
  <c r="M164" i="1"/>
  <c r="L164" i="1"/>
  <c r="I164" i="1"/>
  <c r="H164" i="1"/>
  <c r="E164" i="1"/>
  <c r="D164" i="1"/>
  <c r="CC163" i="1"/>
  <c r="CB163" i="1"/>
  <c r="CA163" i="1"/>
  <c r="BZ163" i="1"/>
  <c r="BY163" i="1"/>
  <c r="BX163" i="1"/>
  <c r="CF163" i="1" s="1"/>
  <c r="BW163" i="1"/>
  <c r="BV163" i="1"/>
  <c r="CD163" i="1" s="1"/>
  <c r="BU163" i="1"/>
  <c r="BT163" i="1"/>
  <c r="BQ163" i="1"/>
  <c r="BP163" i="1"/>
  <c r="BM163" i="1"/>
  <c r="BL163" i="1"/>
  <c r="BI163" i="1"/>
  <c r="BH163" i="1"/>
  <c r="BE163" i="1"/>
  <c r="BD163" i="1"/>
  <c r="BA163" i="1"/>
  <c r="AZ163" i="1"/>
  <c r="AW163" i="1"/>
  <c r="AV163" i="1"/>
  <c r="AS163" i="1"/>
  <c r="AR163" i="1"/>
  <c r="AO163" i="1"/>
  <c r="AN163" i="1"/>
  <c r="AK163" i="1"/>
  <c r="AJ163" i="1"/>
  <c r="AG163" i="1"/>
  <c r="AF163" i="1"/>
  <c r="AC163" i="1"/>
  <c r="AB163" i="1"/>
  <c r="Y163" i="1"/>
  <c r="X163" i="1"/>
  <c r="U163" i="1"/>
  <c r="T163" i="1"/>
  <c r="Q163" i="1"/>
  <c r="P163" i="1"/>
  <c r="M163" i="1"/>
  <c r="L163" i="1"/>
  <c r="I163" i="1"/>
  <c r="H163" i="1"/>
  <c r="E163" i="1"/>
  <c r="D163" i="1"/>
  <c r="CC162" i="1"/>
  <c r="CB162" i="1"/>
  <c r="CA162" i="1"/>
  <c r="BZ162" i="1"/>
  <c r="BY162" i="1"/>
  <c r="CG162" i="1" s="1"/>
  <c r="BX162" i="1"/>
  <c r="CH162" i="1" s="1"/>
  <c r="BW162" i="1"/>
  <c r="BV162" i="1"/>
  <c r="BU162" i="1"/>
  <c r="BT162" i="1"/>
  <c r="BQ162" i="1"/>
  <c r="BP162" i="1"/>
  <c r="BM162" i="1"/>
  <c r="BL162" i="1"/>
  <c r="BI162" i="1"/>
  <c r="BH162" i="1"/>
  <c r="BE162" i="1"/>
  <c r="BD162" i="1"/>
  <c r="BA162" i="1"/>
  <c r="AZ162" i="1"/>
  <c r="AW162" i="1"/>
  <c r="AV162" i="1"/>
  <c r="AS162" i="1"/>
  <c r="AR162" i="1"/>
  <c r="AO162" i="1"/>
  <c r="AN162" i="1"/>
  <c r="AK162" i="1"/>
  <c r="AJ162" i="1"/>
  <c r="AG162" i="1"/>
  <c r="AF162" i="1"/>
  <c r="AC162" i="1"/>
  <c r="AB162" i="1"/>
  <c r="Y162" i="1"/>
  <c r="X162" i="1"/>
  <c r="U162" i="1"/>
  <c r="T162" i="1"/>
  <c r="Q162" i="1"/>
  <c r="P162" i="1"/>
  <c r="M162" i="1"/>
  <c r="L162" i="1"/>
  <c r="I162" i="1"/>
  <c r="H162" i="1"/>
  <c r="E162" i="1"/>
  <c r="D162" i="1"/>
  <c r="CC161" i="1"/>
  <c r="CB161" i="1"/>
  <c r="CA161" i="1"/>
  <c r="BZ161" i="1"/>
  <c r="BY161" i="1"/>
  <c r="BX161" i="1"/>
  <c r="BW161" i="1"/>
  <c r="BV161" i="1"/>
  <c r="BU161" i="1"/>
  <c r="BT161" i="1"/>
  <c r="BQ161" i="1"/>
  <c r="BP161" i="1"/>
  <c r="BM161" i="1"/>
  <c r="BL161" i="1"/>
  <c r="BI161" i="1"/>
  <c r="BH161" i="1"/>
  <c r="BE161" i="1"/>
  <c r="BD161" i="1"/>
  <c r="BA161" i="1"/>
  <c r="AZ161" i="1"/>
  <c r="AW161" i="1"/>
  <c r="AV161" i="1"/>
  <c r="AS161" i="1"/>
  <c r="AR161" i="1"/>
  <c r="AO161" i="1"/>
  <c r="AN161" i="1"/>
  <c r="AK161" i="1"/>
  <c r="AJ161" i="1"/>
  <c r="AG161" i="1"/>
  <c r="AF161" i="1"/>
  <c r="AC161" i="1"/>
  <c r="AB161" i="1"/>
  <c r="Y161" i="1"/>
  <c r="X161" i="1"/>
  <c r="U161" i="1"/>
  <c r="T161" i="1"/>
  <c r="Q161" i="1"/>
  <c r="P161" i="1"/>
  <c r="M161" i="1"/>
  <c r="L161" i="1"/>
  <c r="I161" i="1"/>
  <c r="H161" i="1"/>
  <c r="E161" i="1"/>
  <c r="D161" i="1"/>
  <c r="CC160" i="1"/>
  <c r="CB160" i="1"/>
  <c r="CA160" i="1"/>
  <c r="BZ160" i="1"/>
  <c r="BY160" i="1"/>
  <c r="BX160" i="1"/>
  <c r="BW160" i="1"/>
  <c r="BV160" i="1"/>
  <c r="BU160" i="1"/>
  <c r="BT160" i="1"/>
  <c r="BQ160" i="1"/>
  <c r="BP160" i="1"/>
  <c r="BM160" i="1"/>
  <c r="BL160" i="1"/>
  <c r="BI160" i="1"/>
  <c r="BH160" i="1"/>
  <c r="BE160" i="1"/>
  <c r="BD160" i="1"/>
  <c r="BA160" i="1"/>
  <c r="AZ160" i="1"/>
  <c r="AW160" i="1"/>
  <c r="AV160" i="1"/>
  <c r="AS160" i="1"/>
  <c r="AR160" i="1"/>
  <c r="AO160" i="1"/>
  <c r="AN160" i="1"/>
  <c r="AK160" i="1"/>
  <c r="AJ160" i="1"/>
  <c r="AG160" i="1"/>
  <c r="AF160" i="1"/>
  <c r="AC160" i="1"/>
  <c r="AB160" i="1"/>
  <c r="Y160" i="1"/>
  <c r="X160" i="1"/>
  <c r="U160" i="1"/>
  <c r="T160" i="1"/>
  <c r="Q160" i="1"/>
  <c r="P160" i="1"/>
  <c r="M160" i="1"/>
  <c r="L160" i="1"/>
  <c r="I160" i="1"/>
  <c r="H160" i="1"/>
  <c r="E160" i="1"/>
  <c r="D160" i="1"/>
  <c r="CC159" i="1"/>
  <c r="CB159" i="1"/>
  <c r="CA159" i="1"/>
  <c r="BZ159" i="1"/>
  <c r="BY159" i="1"/>
  <c r="BX159" i="1"/>
  <c r="BW159" i="1"/>
  <c r="BV159" i="1"/>
  <c r="BU159" i="1"/>
  <c r="BT159" i="1"/>
  <c r="BQ159" i="1"/>
  <c r="BP159" i="1"/>
  <c r="BM159" i="1"/>
  <c r="BL159" i="1"/>
  <c r="BI159" i="1"/>
  <c r="BH159" i="1"/>
  <c r="BE159" i="1"/>
  <c r="BD159" i="1"/>
  <c r="BA159" i="1"/>
  <c r="AZ159" i="1"/>
  <c r="AW159" i="1"/>
  <c r="AV159" i="1"/>
  <c r="AS159" i="1"/>
  <c r="AR159" i="1"/>
  <c r="AO159" i="1"/>
  <c r="AN159" i="1"/>
  <c r="AK159" i="1"/>
  <c r="AJ159" i="1"/>
  <c r="AG159" i="1"/>
  <c r="AF159" i="1"/>
  <c r="AC159" i="1"/>
  <c r="AB159" i="1"/>
  <c r="Y159" i="1"/>
  <c r="X159" i="1"/>
  <c r="U159" i="1"/>
  <c r="T159" i="1"/>
  <c r="Q159" i="1"/>
  <c r="P159" i="1"/>
  <c r="M159" i="1"/>
  <c r="L159" i="1"/>
  <c r="I159" i="1"/>
  <c r="H159" i="1"/>
  <c r="E159" i="1"/>
  <c r="D159" i="1"/>
  <c r="CC158" i="1"/>
  <c r="CB158" i="1"/>
  <c r="CA158" i="1"/>
  <c r="BZ158" i="1"/>
  <c r="BY158" i="1"/>
  <c r="CE158" i="1" s="1"/>
  <c r="BX158" i="1"/>
  <c r="BW158" i="1"/>
  <c r="BV158" i="1"/>
  <c r="BU158" i="1"/>
  <c r="BT158" i="1"/>
  <c r="BQ158" i="1"/>
  <c r="BP158" i="1"/>
  <c r="BM158" i="1"/>
  <c r="BL158" i="1"/>
  <c r="BI158" i="1"/>
  <c r="BH158" i="1"/>
  <c r="BE158" i="1"/>
  <c r="BD158" i="1"/>
  <c r="BA158" i="1"/>
  <c r="AZ158" i="1"/>
  <c r="AW158" i="1"/>
  <c r="AV158" i="1"/>
  <c r="AS158" i="1"/>
  <c r="AR158" i="1"/>
  <c r="AO158" i="1"/>
  <c r="AN158" i="1"/>
  <c r="AK158" i="1"/>
  <c r="AJ158" i="1"/>
  <c r="AG158" i="1"/>
  <c r="AF158" i="1"/>
  <c r="AC158" i="1"/>
  <c r="AB158" i="1"/>
  <c r="Y158" i="1"/>
  <c r="X158" i="1"/>
  <c r="U158" i="1"/>
  <c r="T158" i="1"/>
  <c r="Q158" i="1"/>
  <c r="P158" i="1"/>
  <c r="M158" i="1"/>
  <c r="L158" i="1"/>
  <c r="I158" i="1"/>
  <c r="H158" i="1"/>
  <c r="E158" i="1"/>
  <c r="D158" i="1"/>
  <c r="CC157" i="1"/>
  <c r="CB157" i="1"/>
  <c r="CA157" i="1"/>
  <c r="BZ157" i="1"/>
  <c r="BY157" i="1"/>
  <c r="BX157" i="1"/>
  <c r="BW157" i="1"/>
  <c r="BV157" i="1"/>
  <c r="BU157" i="1"/>
  <c r="BT157" i="1"/>
  <c r="BQ157" i="1"/>
  <c r="BP157" i="1"/>
  <c r="BM157" i="1"/>
  <c r="BL157" i="1"/>
  <c r="BI157" i="1"/>
  <c r="BH157" i="1"/>
  <c r="BE157" i="1"/>
  <c r="BD157" i="1"/>
  <c r="BA157" i="1"/>
  <c r="AZ157" i="1"/>
  <c r="AW157" i="1"/>
  <c r="AV157" i="1"/>
  <c r="AS157" i="1"/>
  <c r="AR157" i="1"/>
  <c r="AO157" i="1"/>
  <c r="AN157" i="1"/>
  <c r="AK157" i="1"/>
  <c r="AJ157" i="1"/>
  <c r="AG157" i="1"/>
  <c r="AF157" i="1"/>
  <c r="AC157" i="1"/>
  <c r="AB157" i="1"/>
  <c r="Y157" i="1"/>
  <c r="X157" i="1"/>
  <c r="U157" i="1"/>
  <c r="T157" i="1"/>
  <c r="Q157" i="1"/>
  <c r="P157" i="1"/>
  <c r="M157" i="1"/>
  <c r="L157" i="1"/>
  <c r="I157" i="1"/>
  <c r="H157" i="1"/>
  <c r="E157" i="1"/>
  <c r="D157" i="1"/>
  <c r="CC156" i="1"/>
  <c r="CB156" i="1"/>
  <c r="CA156" i="1"/>
  <c r="BZ156" i="1"/>
  <c r="BY156" i="1"/>
  <c r="BX156" i="1"/>
  <c r="CF156" i="1" s="1"/>
  <c r="BW156" i="1"/>
  <c r="BV156" i="1"/>
  <c r="BU156" i="1"/>
  <c r="BT156" i="1"/>
  <c r="BQ156" i="1"/>
  <c r="BP156" i="1"/>
  <c r="BM156" i="1"/>
  <c r="BL156" i="1"/>
  <c r="BI156" i="1"/>
  <c r="BH156" i="1"/>
  <c r="BE156" i="1"/>
  <c r="BD156" i="1"/>
  <c r="BA156" i="1"/>
  <c r="AZ156" i="1"/>
  <c r="AW156" i="1"/>
  <c r="AV156" i="1"/>
  <c r="AS156" i="1"/>
  <c r="AR156" i="1"/>
  <c r="AO156" i="1"/>
  <c r="AN156" i="1"/>
  <c r="AK156" i="1"/>
  <c r="AJ156" i="1"/>
  <c r="AG156" i="1"/>
  <c r="AF156" i="1"/>
  <c r="AC156" i="1"/>
  <c r="AB156" i="1"/>
  <c r="Y156" i="1"/>
  <c r="X156" i="1"/>
  <c r="U156" i="1"/>
  <c r="T156" i="1"/>
  <c r="Q156" i="1"/>
  <c r="P156" i="1"/>
  <c r="M156" i="1"/>
  <c r="L156" i="1"/>
  <c r="I156" i="1"/>
  <c r="H156" i="1"/>
  <c r="E156" i="1"/>
  <c r="D156" i="1"/>
  <c r="CC155" i="1"/>
  <c r="CB155" i="1"/>
  <c r="CA155" i="1"/>
  <c r="BZ155" i="1"/>
  <c r="BY155" i="1"/>
  <c r="BX155" i="1"/>
  <c r="BW155" i="1"/>
  <c r="CH155" i="1" s="1"/>
  <c r="BV155" i="1"/>
  <c r="BU155" i="1"/>
  <c r="BT155" i="1"/>
  <c r="BQ155" i="1"/>
  <c r="BP155" i="1"/>
  <c r="BM155" i="1"/>
  <c r="BL155" i="1"/>
  <c r="BI155" i="1"/>
  <c r="BH155" i="1"/>
  <c r="BE155" i="1"/>
  <c r="BD155" i="1"/>
  <c r="BA155" i="1"/>
  <c r="AZ155" i="1"/>
  <c r="AW155" i="1"/>
  <c r="AV155" i="1"/>
  <c r="AS155" i="1"/>
  <c r="AR155" i="1"/>
  <c r="AO155" i="1"/>
  <c r="AN155" i="1"/>
  <c r="AK155" i="1"/>
  <c r="AJ155" i="1"/>
  <c r="AG155" i="1"/>
  <c r="AF155" i="1"/>
  <c r="AC155" i="1"/>
  <c r="AB155" i="1"/>
  <c r="Y155" i="1"/>
  <c r="X155" i="1"/>
  <c r="U155" i="1"/>
  <c r="T155" i="1"/>
  <c r="Q155" i="1"/>
  <c r="P155" i="1"/>
  <c r="M155" i="1"/>
  <c r="L155" i="1"/>
  <c r="I155" i="1"/>
  <c r="H155" i="1"/>
  <c r="E155" i="1"/>
  <c r="D155" i="1"/>
  <c r="CC154" i="1"/>
  <c r="CB154" i="1"/>
  <c r="CA154" i="1"/>
  <c r="BZ154" i="1"/>
  <c r="BY154" i="1"/>
  <c r="BX154" i="1"/>
  <c r="BW154" i="1"/>
  <c r="BV154" i="1"/>
  <c r="BU154" i="1"/>
  <c r="BT154" i="1"/>
  <c r="BQ154" i="1"/>
  <c r="BP154" i="1"/>
  <c r="BM154" i="1"/>
  <c r="BL154" i="1"/>
  <c r="BI154" i="1"/>
  <c r="BH154" i="1"/>
  <c r="BE154" i="1"/>
  <c r="BD154" i="1"/>
  <c r="BA154" i="1"/>
  <c r="AZ154" i="1"/>
  <c r="AW154" i="1"/>
  <c r="AV154" i="1"/>
  <c r="AS154" i="1"/>
  <c r="AR154" i="1"/>
  <c r="AO154" i="1"/>
  <c r="AN154" i="1"/>
  <c r="AK154" i="1"/>
  <c r="AJ154" i="1"/>
  <c r="AG154" i="1"/>
  <c r="AF154" i="1"/>
  <c r="AC154" i="1"/>
  <c r="AB154" i="1"/>
  <c r="Y154" i="1"/>
  <c r="X154" i="1"/>
  <c r="U154" i="1"/>
  <c r="T154" i="1"/>
  <c r="Q154" i="1"/>
  <c r="P154" i="1"/>
  <c r="M154" i="1"/>
  <c r="L154" i="1"/>
  <c r="I154" i="1"/>
  <c r="H154" i="1"/>
  <c r="E154" i="1"/>
  <c r="D154" i="1"/>
  <c r="CG153" i="1"/>
  <c r="CC153" i="1"/>
  <c r="CB153" i="1"/>
  <c r="CA153" i="1"/>
  <c r="BZ153" i="1"/>
  <c r="BY153" i="1"/>
  <c r="CE153" i="1" s="1"/>
  <c r="BX153" i="1"/>
  <c r="BW153" i="1"/>
  <c r="BV153" i="1"/>
  <c r="BU153" i="1"/>
  <c r="BT153" i="1"/>
  <c r="BQ153" i="1"/>
  <c r="BP153" i="1"/>
  <c r="BM153" i="1"/>
  <c r="BL153" i="1"/>
  <c r="BI153" i="1"/>
  <c r="BH153" i="1"/>
  <c r="BE153" i="1"/>
  <c r="BD153" i="1"/>
  <c r="BA153" i="1"/>
  <c r="AZ153" i="1"/>
  <c r="AW153" i="1"/>
  <c r="AV153" i="1"/>
  <c r="AS153" i="1"/>
  <c r="AR153" i="1"/>
  <c r="AO153" i="1"/>
  <c r="AN153" i="1"/>
  <c r="AK153" i="1"/>
  <c r="AJ153" i="1"/>
  <c r="AG153" i="1"/>
  <c r="AF153" i="1"/>
  <c r="AC153" i="1"/>
  <c r="AB153" i="1"/>
  <c r="Y153" i="1"/>
  <c r="X153" i="1"/>
  <c r="U153" i="1"/>
  <c r="T153" i="1"/>
  <c r="Q153" i="1"/>
  <c r="P153" i="1"/>
  <c r="M153" i="1"/>
  <c r="L153" i="1"/>
  <c r="I153" i="1"/>
  <c r="H153" i="1"/>
  <c r="E153" i="1"/>
  <c r="D153" i="1"/>
  <c r="CH152" i="1"/>
  <c r="CE152" i="1"/>
  <c r="CD152" i="1"/>
  <c r="CC152" i="1"/>
  <c r="CB152" i="1"/>
  <c r="CA152" i="1"/>
  <c r="BZ152" i="1"/>
  <c r="BY152" i="1"/>
  <c r="BX152" i="1"/>
  <c r="CF152" i="1" s="1"/>
  <c r="BW152" i="1"/>
  <c r="BV152" i="1"/>
  <c r="BU152" i="1"/>
  <c r="BT152" i="1"/>
  <c r="BQ152" i="1"/>
  <c r="BP152" i="1"/>
  <c r="BM152" i="1"/>
  <c r="BL152" i="1"/>
  <c r="BI152" i="1"/>
  <c r="BH152" i="1"/>
  <c r="BE152" i="1"/>
  <c r="BD152" i="1"/>
  <c r="BA152" i="1"/>
  <c r="AZ152" i="1"/>
  <c r="AW152" i="1"/>
  <c r="AV152" i="1"/>
  <c r="AS152" i="1"/>
  <c r="AR152" i="1"/>
  <c r="AO152" i="1"/>
  <c r="AN152" i="1"/>
  <c r="AK152" i="1"/>
  <c r="AJ152" i="1"/>
  <c r="AG152" i="1"/>
  <c r="AF152" i="1"/>
  <c r="AC152" i="1"/>
  <c r="AB152" i="1"/>
  <c r="Y152" i="1"/>
  <c r="X152" i="1"/>
  <c r="U152" i="1"/>
  <c r="T152" i="1"/>
  <c r="Q152" i="1"/>
  <c r="P152" i="1"/>
  <c r="M152" i="1"/>
  <c r="L152" i="1"/>
  <c r="I152" i="1"/>
  <c r="H152" i="1"/>
  <c r="E152" i="1"/>
  <c r="D152" i="1"/>
  <c r="CE151" i="1"/>
  <c r="CD151" i="1"/>
  <c r="CC151" i="1"/>
  <c r="CB151" i="1"/>
  <c r="CA151" i="1"/>
  <c r="BZ151" i="1"/>
  <c r="BY151" i="1"/>
  <c r="BX151" i="1"/>
  <c r="BW151" i="1"/>
  <c r="BV151" i="1"/>
  <c r="CF151" i="1" s="1"/>
  <c r="BU151" i="1"/>
  <c r="BT151" i="1"/>
  <c r="BQ151" i="1"/>
  <c r="BP151" i="1"/>
  <c r="BM151" i="1"/>
  <c r="BL151" i="1"/>
  <c r="BI151" i="1"/>
  <c r="BH151" i="1"/>
  <c r="BE151" i="1"/>
  <c r="BD151" i="1"/>
  <c r="BA151" i="1"/>
  <c r="AZ151" i="1"/>
  <c r="AW151" i="1"/>
  <c r="AV151" i="1"/>
  <c r="AS151" i="1"/>
  <c r="AR151" i="1"/>
  <c r="AO151" i="1"/>
  <c r="AN151" i="1"/>
  <c r="AK151" i="1"/>
  <c r="AJ151" i="1"/>
  <c r="AG151" i="1"/>
  <c r="AF151" i="1"/>
  <c r="AC151" i="1"/>
  <c r="AB151" i="1"/>
  <c r="Y151" i="1"/>
  <c r="X151" i="1"/>
  <c r="U151" i="1"/>
  <c r="T151" i="1"/>
  <c r="Q151" i="1"/>
  <c r="P151" i="1"/>
  <c r="M151" i="1"/>
  <c r="L151" i="1"/>
  <c r="I151" i="1"/>
  <c r="H151" i="1"/>
  <c r="E151" i="1"/>
  <c r="D151" i="1"/>
  <c r="CE150" i="1"/>
  <c r="CD150" i="1"/>
  <c r="CC150" i="1"/>
  <c r="CB150" i="1"/>
  <c r="CA150" i="1"/>
  <c r="BZ150" i="1"/>
  <c r="BY150" i="1"/>
  <c r="BX150" i="1"/>
  <c r="BW150" i="1"/>
  <c r="CG150" i="1" s="1"/>
  <c r="BV150" i="1"/>
  <c r="CF150" i="1" s="1"/>
  <c r="BU150" i="1"/>
  <c r="BT150" i="1"/>
  <c r="BQ150" i="1"/>
  <c r="BP150" i="1"/>
  <c r="BM150" i="1"/>
  <c r="BL150" i="1"/>
  <c r="BI150" i="1"/>
  <c r="BH150" i="1"/>
  <c r="BE150" i="1"/>
  <c r="BD150" i="1"/>
  <c r="BA150" i="1"/>
  <c r="AZ150" i="1"/>
  <c r="AW150" i="1"/>
  <c r="AV150" i="1"/>
  <c r="AS150" i="1"/>
  <c r="AR150" i="1"/>
  <c r="AO150" i="1"/>
  <c r="AN150" i="1"/>
  <c r="AK150" i="1"/>
  <c r="AJ150" i="1"/>
  <c r="AG150" i="1"/>
  <c r="AF150" i="1"/>
  <c r="AC150" i="1"/>
  <c r="AB150" i="1"/>
  <c r="Y150" i="1"/>
  <c r="X150" i="1"/>
  <c r="U150" i="1"/>
  <c r="T150" i="1"/>
  <c r="Q150" i="1"/>
  <c r="P150" i="1"/>
  <c r="M150" i="1"/>
  <c r="L150" i="1"/>
  <c r="I150" i="1"/>
  <c r="H150" i="1"/>
  <c r="E150" i="1"/>
  <c r="D150" i="1"/>
  <c r="CF149" i="1"/>
  <c r="CE149" i="1"/>
  <c r="CD149" i="1"/>
  <c r="CC149" i="1"/>
  <c r="CB149" i="1"/>
  <c r="CA149" i="1"/>
  <c r="BZ149" i="1"/>
  <c r="BY149" i="1"/>
  <c r="BX149" i="1"/>
  <c r="BW149" i="1"/>
  <c r="CH149" i="1" s="1"/>
  <c r="BV149" i="1"/>
  <c r="BU149" i="1"/>
  <c r="BT149" i="1"/>
  <c r="BQ149" i="1"/>
  <c r="BP149" i="1"/>
  <c r="BM149" i="1"/>
  <c r="BL149" i="1"/>
  <c r="BI149" i="1"/>
  <c r="BH149" i="1"/>
  <c r="BE149" i="1"/>
  <c r="BD149" i="1"/>
  <c r="BA149" i="1"/>
  <c r="AZ149" i="1"/>
  <c r="AW149" i="1"/>
  <c r="AV149" i="1"/>
  <c r="AS149" i="1"/>
  <c r="AR149" i="1"/>
  <c r="AO149" i="1"/>
  <c r="AN149" i="1"/>
  <c r="AK149" i="1"/>
  <c r="AJ149" i="1"/>
  <c r="AG149" i="1"/>
  <c r="AF149" i="1"/>
  <c r="AC149" i="1"/>
  <c r="AB149" i="1"/>
  <c r="Y149" i="1"/>
  <c r="X149" i="1"/>
  <c r="U149" i="1"/>
  <c r="T149" i="1"/>
  <c r="Q149" i="1"/>
  <c r="P149" i="1"/>
  <c r="M149" i="1"/>
  <c r="L149" i="1"/>
  <c r="I149" i="1"/>
  <c r="H149" i="1"/>
  <c r="E149" i="1"/>
  <c r="D149" i="1"/>
  <c r="CG148" i="1"/>
  <c r="CE148" i="1"/>
  <c r="CC148" i="1"/>
  <c r="CB148" i="1"/>
  <c r="CA148" i="1"/>
  <c r="BZ148" i="1"/>
  <c r="BY148" i="1"/>
  <c r="BX148" i="1"/>
  <c r="CD148" i="1" s="1"/>
  <c r="BW148" i="1"/>
  <c r="CH148" i="1" s="1"/>
  <c r="BV148" i="1"/>
  <c r="BU148" i="1"/>
  <c r="BT148" i="1"/>
  <c r="BQ148" i="1"/>
  <c r="BP148" i="1"/>
  <c r="BM148" i="1"/>
  <c r="BL148" i="1"/>
  <c r="BI148" i="1"/>
  <c r="BH148" i="1"/>
  <c r="BE148" i="1"/>
  <c r="BD148" i="1"/>
  <c r="BA148" i="1"/>
  <c r="AZ148" i="1"/>
  <c r="AW148" i="1"/>
  <c r="AV148" i="1"/>
  <c r="AS148" i="1"/>
  <c r="AR148" i="1"/>
  <c r="AO148" i="1"/>
  <c r="AN148" i="1"/>
  <c r="AK148" i="1"/>
  <c r="AJ148" i="1"/>
  <c r="AG148" i="1"/>
  <c r="AF148" i="1"/>
  <c r="AC148" i="1"/>
  <c r="AB148" i="1"/>
  <c r="Y148" i="1"/>
  <c r="X148" i="1"/>
  <c r="U148" i="1"/>
  <c r="T148" i="1"/>
  <c r="Q148" i="1"/>
  <c r="P148" i="1"/>
  <c r="M148" i="1"/>
  <c r="L148" i="1"/>
  <c r="I148" i="1"/>
  <c r="H148" i="1"/>
  <c r="E148" i="1"/>
  <c r="D148" i="1"/>
  <c r="CG147" i="1"/>
  <c r="CD147" i="1"/>
  <c r="CC147" i="1"/>
  <c r="CB147" i="1"/>
  <c r="CA147" i="1"/>
  <c r="BZ147" i="1"/>
  <c r="BY147" i="1"/>
  <c r="BX147" i="1"/>
  <c r="CF147" i="1" s="1"/>
  <c r="BW147" i="1"/>
  <c r="CH147" i="1" s="1"/>
  <c r="BV147" i="1"/>
  <c r="BU147" i="1"/>
  <c r="BT147" i="1"/>
  <c r="BQ147" i="1"/>
  <c r="BP147" i="1"/>
  <c r="BM147" i="1"/>
  <c r="BL147" i="1"/>
  <c r="BI147" i="1"/>
  <c r="BH147" i="1"/>
  <c r="BE147" i="1"/>
  <c r="BD147" i="1"/>
  <c r="BA147" i="1"/>
  <c r="AZ147" i="1"/>
  <c r="AW147" i="1"/>
  <c r="AV147" i="1"/>
  <c r="AS147" i="1"/>
  <c r="AR147" i="1"/>
  <c r="AO147" i="1"/>
  <c r="AN147" i="1"/>
  <c r="AK147" i="1"/>
  <c r="AJ147" i="1"/>
  <c r="AG147" i="1"/>
  <c r="AF147" i="1"/>
  <c r="AC147" i="1"/>
  <c r="AB147" i="1"/>
  <c r="Y147" i="1"/>
  <c r="X147" i="1"/>
  <c r="U147" i="1"/>
  <c r="T147" i="1"/>
  <c r="Q147" i="1"/>
  <c r="P147" i="1"/>
  <c r="M147" i="1"/>
  <c r="L147" i="1"/>
  <c r="I147" i="1"/>
  <c r="H147" i="1"/>
  <c r="E147" i="1"/>
  <c r="D147" i="1"/>
  <c r="CG146" i="1"/>
  <c r="CC146" i="1"/>
  <c r="CB146" i="1"/>
  <c r="CA146" i="1"/>
  <c r="BZ146" i="1"/>
  <c r="BY146" i="1"/>
  <c r="BX146" i="1"/>
  <c r="BW146" i="1"/>
  <c r="CH146" i="1" s="1"/>
  <c r="BV146" i="1"/>
  <c r="CF146" i="1" s="1"/>
  <c r="BU146" i="1"/>
  <c r="BT146" i="1"/>
  <c r="BQ146" i="1"/>
  <c r="BP146" i="1"/>
  <c r="BM146" i="1"/>
  <c r="BL146" i="1"/>
  <c r="BI146" i="1"/>
  <c r="BH146" i="1"/>
  <c r="BE146" i="1"/>
  <c r="BD146" i="1"/>
  <c r="BA146" i="1"/>
  <c r="AZ146" i="1"/>
  <c r="AW146" i="1"/>
  <c r="AV146" i="1"/>
  <c r="AS146" i="1"/>
  <c r="AR146" i="1"/>
  <c r="AO146" i="1"/>
  <c r="AN146" i="1"/>
  <c r="AK146" i="1"/>
  <c r="AJ146" i="1"/>
  <c r="AG146" i="1"/>
  <c r="AF146" i="1"/>
  <c r="AC146" i="1"/>
  <c r="AB146" i="1"/>
  <c r="Y146" i="1"/>
  <c r="X146" i="1"/>
  <c r="U146" i="1"/>
  <c r="T146" i="1"/>
  <c r="Q146" i="1"/>
  <c r="P146" i="1"/>
  <c r="M146" i="1"/>
  <c r="L146" i="1"/>
  <c r="I146" i="1"/>
  <c r="H146" i="1"/>
  <c r="E146" i="1"/>
  <c r="D146" i="1"/>
  <c r="CC145" i="1"/>
  <c r="CB145" i="1"/>
  <c r="CA145" i="1"/>
  <c r="BZ145" i="1"/>
  <c r="BY145" i="1"/>
  <c r="BX145" i="1"/>
  <c r="BW145" i="1"/>
  <c r="BV145" i="1"/>
  <c r="BU145" i="1"/>
  <c r="BT145" i="1"/>
  <c r="BQ145" i="1"/>
  <c r="BP145" i="1"/>
  <c r="BM145" i="1"/>
  <c r="BL145" i="1"/>
  <c r="BI145" i="1"/>
  <c r="BH145" i="1"/>
  <c r="BE145" i="1"/>
  <c r="BD145" i="1"/>
  <c r="BA145" i="1"/>
  <c r="AZ145" i="1"/>
  <c r="AW145" i="1"/>
  <c r="AV145" i="1"/>
  <c r="AS145" i="1"/>
  <c r="AR145" i="1"/>
  <c r="AO145" i="1"/>
  <c r="AN145" i="1"/>
  <c r="AK145" i="1"/>
  <c r="AJ145" i="1"/>
  <c r="AG145" i="1"/>
  <c r="AF145" i="1"/>
  <c r="AC145" i="1"/>
  <c r="AB145" i="1"/>
  <c r="Y145" i="1"/>
  <c r="X145" i="1"/>
  <c r="U145" i="1"/>
  <c r="T145" i="1"/>
  <c r="Q145" i="1"/>
  <c r="P145" i="1"/>
  <c r="M145" i="1"/>
  <c r="L145" i="1"/>
  <c r="I145" i="1"/>
  <c r="H145" i="1"/>
  <c r="E145" i="1"/>
  <c r="D145" i="1"/>
  <c r="CC144" i="1"/>
  <c r="CB144" i="1"/>
  <c r="CA144" i="1"/>
  <c r="BZ144" i="1"/>
  <c r="BY144" i="1"/>
  <c r="BX144" i="1"/>
  <c r="BW144" i="1"/>
  <c r="BV144" i="1"/>
  <c r="BU144" i="1"/>
  <c r="BT144" i="1"/>
  <c r="BQ144" i="1"/>
  <c r="BP144" i="1"/>
  <c r="BM144" i="1"/>
  <c r="BL144" i="1"/>
  <c r="BI144" i="1"/>
  <c r="BH144" i="1"/>
  <c r="BE144" i="1"/>
  <c r="BD144" i="1"/>
  <c r="BA144" i="1"/>
  <c r="AZ144" i="1"/>
  <c r="AW144" i="1"/>
  <c r="AV144" i="1"/>
  <c r="AS144" i="1"/>
  <c r="AR144" i="1"/>
  <c r="AO144" i="1"/>
  <c r="AN144" i="1"/>
  <c r="AK144" i="1"/>
  <c r="AJ144" i="1"/>
  <c r="AG144" i="1"/>
  <c r="AF144" i="1"/>
  <c r="AC144" i="1"/>
  <c r="AB144" i="1"/>
  <c r="Y144" i="1"/>
  <c r="X144" i="1"/>
  <c r="U144" i="1"/>
  <c r="T144" i="1"/>
  <c r="Q144" i="1"/>
  <c r="P144" i="1"/>
  <c r="M144" i="1"/>
  <c r="L144" i="1"/>
  <c r="I144" i="1"/>
  <c r="H144" i="1"/>
  <c r="E144" i="1"/>
  <c r="D144" i="1"/>
  <c r="CC143" i="1"/>
  <c r="CB143" i="1"/>
  <c r="CA143" i="1"/>
  <c r="BZ143" i="1"/>
  <c r="BY143" i="1"/>
  <c r="BX143" i="1"/>
  <c r="BW143" i="1"/>
  <c r="BV143" i="1"/>
  <c r="BU143" i="1"/>
  <c r="BT143" i="1"/>
  <c r="BQ143" i="1"/>
  <c r="BP143" i="1"/>
  <c r="BM143" i="1"/>
  <c r="BL143" i="1"/>
  <c r="BI143" i="1"/>
  <c r="BH143" i="1"/>
  <c r="BE143" i="1"/>
  <c r="BD143" i="1"/>
  <c r="BA143" i="1"/>
  <c r="AZ143" i="1"/>
  <c r="AW143" i="1"/>
  <c r="AV143" i="1"/>
  <c r="AS143" i="1"/>
  <c r="AR143" i="1"/>
  <c r="AO143" i="1"/>
  <c r="AN143" i="1"/>
  <c r="AK143" i="1"/>
  <c r="AJ143" i="1"/>
  <c r="AG143" i="1"/>
  <c r="AF143" i="1"/>
  <c r="AC143" i="1"/>
  <c r="AB143" i="1"/>
  <c r="Y143" i="1"/>
  <c r="X143" i="1"/>
  <c r="U143" i="1"/>
  <c r="T143" i="1"/>
  <c r="Q143" i="1"/>
  <c r="P143" i="1"/>
  <c r="M143" i="1"/>
  <c r="L143" i="1"/>
  <c r="I143" i="1"/>
  <c r="H143" i="1"/>
  <c r="E143" i="1"/>
  <c r="D143" i="1"/>
  <c r="CC142" i="1"/>
  <c r="CB142" i="1"/>
  <c r="CA142" i="1"/>
  <c r="BZ142" i="1"/>
  <c r="BY142" i="1"/>
  <c r="BX142" i="1"/>
  <c r="BW142" i="1"/>
  <c r="BV142" i="1"/>
  <c r="BU142" i="1"/>
  <c r="BT142" i="1"/>
  <c r="BQ142" i="1"/>
  <c r="BP142" i="1"/>
  <c r="BM142" i="1"/>
  <c r="BL142" i="1"/>
  <c r="BI142" i="1"/>
  <c r="BH142" i="1"/>
  <c r="BE142" i="1"/>
  <c r="BD142" i="1"/>
  <c r="BA142" i="1"/>
  <c r="AZ142" i="1"/>
  <c r="AW142" i="1"/>
  <c r="AV142" i="1"/>
  <c r="AS142" i="1"/>
  <c r="AR142" i="1"/>
  <c r="AO142" i="1"/>
  <c r="AN142" i="1"/>
  <c r="AK142" i="1"/>
  <c r="AJ142" i="1"/>
  <c r="AG142" i="1"/>
  <c r="AF142" i="1"/>
  <c r="AC142" i="1"/>
  <c r="AB142" i="1"/>
  <c r="Y142" i="1"/>
  <c r="X142" i="1"/>
  <c r="U142" i="1"/>
  <c r="T142" i="1"/>
  <c r="Q142" i="1"/>
  <c r="P142" i="1"/>
  <c r="M142" i="1"/>
  <c r="L142" i="1"/>
  <c r="I142" i="1"/>
  <c r="H142" i="1"/>
  <c r="E142" i="1"/>
  <c r="D142" i="1"/>
  <c r="CC141" i="1"/>
  <c r="CB141" i="1"/>
  <c r="CA141" i="1"/>
  <c r="BZ141" i="1"/>
  <c r="BY141" i="1"/>
  <c r="BX141" i="1"/>
  <c r="BW141" i="1"/>
  <c r="BV141" i="1"/>
  <c r="BU141" i="1"/>
  <c r="BT141" i="1"/>
  <c r="BQ141" i="1"/>
  <c r="BP141" i="1"/>
  <c r="BM141" i="1"/>
  <c r="BL141" i="1"/>
  <c r="BI141" i="1"/>
  <c r="BH141" i="1"/>
  <c r="BE141" i="1"/>
  <c r="BD141" i="1"/>
  <c r="BA141" i="1"/>
  <c r="AZ141" i="1"/>
  <c r="AW141" i="1"/>
  <c r="AV141" i="1"/>
  <c r="AS141" i="1"/>
  <c r="AR141" i="1"/>
  <c r="AO141" i="1"/>
  <c r="AN141" i="1"/>
  <c r="AK141" i="1"/>
  <c r="AJ141" i="1"/>
  <c r="AG141" i="1"/>
  <c r="AF141" i="1"/>
  <c r="AC141" i="1"/>
  <c r="AB141" i="1"/>
  <c r="Y141" i="1"/>
  <c r="X141" i="1"/>
  <c r="U141" i="1"/>
  <c r="T141" i="1"/>
  <c r="Q141" i="1"/>
  <c r="P141" i="1"/>
  <c r="M141" i="1"/>
  <c r="L141" i="1"/>
  <c r="I141" i="1"/>
  <c r="H141" i="1"/>
  <c r="E141" i="1"/>
  <c r="D141" i="1"/>
  <c r="CC140" i="1"/>
  <c r="CB140" i="1"/>
  <c r="CA140" i="1"/>
  <c r="BZ140" i="1"/>
  <c r="BY140" i="1"/>
  <c r="BX140" i="1"/>
  <c r="BW140" i="1"/>
  <c r="CH140" i="1" s="1"/>
  <c r="BV140" i="1"/>
  <c r="BU140" i="1"/>
  <c r="BT140" i="1"/>
  <c r="BQ140" i="1"/>
  <c r="BP140" i="1"/>
  <c r="BM140" i="1"/>
  <c r="BL140" i="1"/>
  <c r="BI140" i="1"/>
  <c r="BH140" i="1"/>
  <c r="BE140" i="1"/>
  <c r="BD140" i="1"/>
  <c r="BA140" i="1"/>
  <c r="AZ140" i="1"/>
  <c r="AW140" i="1"/>
  <c r="AV140" i="1"/>
  <c r="AS140" i="1"/>
  <c r="AR140" i="1"/>
  <c r="AO140" i="1"/>
  <c r="AN140" i="1"/>
  <c r="AK140" i="1"/>
  <c r="AJ140" i="1"/>
  <c r="AG140" i="1"/>
  <c r="AF140" i="1"/>
  <c r="AC140" i="1"/>
  <c r="AB140" i="1"/>
  <c r="Y140" i="1"/>
  <c r="X140" i="1"/>
  <c r="U140" i="1"/>
  <c r="T140" i="1"/>
  <c r="Q140" i="1"/>
  <c r="P140" i="1"/>
  <c r="M140" i="1"/>
  <c r="L140" i="1"/>
  <c r="I140" i="1"/>
  <c r="H140" i="1"/>
  <c r="E140" i="1"/>
  <c r="D140" i="1"/>
  <c r="CC139" i="1"/>
  <c r="CB139" i="1"/>
  <c r="CA139" i="1"/>
  <c r="BZ139" i="1"/>
  <c r="BY139" i="1"/>
  <c r="CG139" i="1" s="1"/>
  <c r="BX139" i="1"/>
  <c r="CF139" i="1" s="1"/>
  <c r="BW139" i="1"/>
  <c r="BV139" i="1"/>
  <c r="BU139" i="1"/>
  <c r="BT139" i="1"/>
  <c r="BQ139" i="1"/>
  <c r="BP139" i="1"/>
  <c r="BM139" i="1"/>
  <c r="BL139" i="1"/>
  <c r="BI139" i="1"/>
  <c r="BH139" i="1"/>
  <c r="BE139" i="1"/>
  <c r="BD139" i="1"/>
  <c r="BA139" i="1"/>
  <c r="AZ139" i="1"/>
  <c r="AW139" i="1"/>
  <c r="AV139" i="1"/>
  <c r="AS139" i="1"/>
  <c r="AR139" i="1"/>
  <c r="AO139" i="1"/>
  <c r="AN139" i="1"/>
  <c r="AK139" i="1"/>
  <c r="AJ139" i="1"/>
  <c r="AG139" i="1"/>
  <c r="AF139" i="1"/>
  <c r="AC139" i="1"/>
  <c r="AB139" i="1"/>
  <c r="Y139" i="1"/>
  <c r="X139" i="1"/>
  <c r="U139" i="1"/>
  <c r="T139" i="1"/>
  <c r="Q139" i="1"/>
  <c r="P139" i="1"/>
  <c r="M139" i="1"/>
  <c r="L139" i="1"/>
  <c r="I139" i="1"/>
  <c r="H139" i="1"/>
  <c r="E139" i="1"/>
  <c r="D139" i="1"/>
  <c r="CC138" i="1"/>
  <c r="CB138" i="1"/>
  <c r="CA138" i="1"/>
  <c r="BZ138" i="1"/>
  <c r="BY138" i="1"/>
  <c r="BX138" i="1"/>
  <c r="BW138" i="1"/>
  <c r="BV138" i="1"/>
  <c r="CH138" i="1" s="1"/>
  <c r="BU138" i="1"/>
  <c r="BT138" i="1"/>
  <c r="BQ138" i="1"/>
  <c r="BP138" i="1"/>
  <c r="BM138" i="1"/>
  <c r="BL138" i="1"/>
  <c r="BI138" i="1"/>
  <c r="BH138" i="1"/>
  <c r="BE138" i="1"/>
  <c r="BD138" i="1"/>
  <c r="BA138" i="1"/>
  <c r="AZ138" i="1"/>
  <c r="AW138" i="1"/>
  <c r="AV138" i="1"/>
  <c r="AS138" i="1"/>
  <c r="AR138" i="1"/>
  <c r="AO138" i="1"/>
  <c r="AN138" i="1"/>
  <c r="AK138" i="1"/>
  <c r="AJ138" i="1"/>
  <c r="AG138" i="1"/>
  <c r="AF138" i="1"/>
  <c r="AC138" i="1"/>
  <c r="AB138" i="1"/>
  <c r="Y138" i="1"/>
  <c r="X138" i="1"/>
  <c r="U138" i="1"/>
  <c r="T138" i="1"/>
  <c r="Q138" i="1"/>
  <c r="P138" i="1"/>
  <c r="M138" i="1"/>
  <c r="L138" i="1"/>
  <c r="I138" i="1"/>
  <c r="H138" i="1"/>
  <c r="E138" i="1"/>
  <c r="D138" i="1"/>
  <c r="CC137" i="1"/>
  <c r="CB137" i="1"/>
  <c r="CA137" i="1"/>
  <c r="BZ137" i="1"/>
  <c r="BY137" i="1"/>
  <c r="CG137" i="1" s="1"/>
  <c r="BX137" i="1"/>
  <c r="BW137" i="1"/>
  <c r="BV137" i="1"/>
  <c r="BU137" i="1"/>
  <c r="BT137" i="1"/>
  <c r="BQ137" i="1"/>
  <c r="BP137" i="1"/>
  <c r="BM137" i="1"/>
  <c r="BL137" i="1"/>
  <c r="BI137" i="1"/>
  <c r="BH137" i="1"/>
  <c r="BE137" i="1"/>
  <c r="BD137" i="1"/>
  <c r="BA137" i="1"/>
  <c r="AZ137" i="1"/>
  <c r="AW137" i="1"/>
  <c r="AV137" i="1"/>
  <c r="AS137" i="1"/>
  <c r="AR137" i="1"/>
  <c r="AO137" i="1"/>
  <c r="AN137" i="1"/>
  <c r="AK137" i="1"/>
  <c r="AJ137" i="1"/>
  <c r="AG137" i="1"/>
  <c r="AF137" i="1"/>
  <c r="AC137" i="1"/>
  <c r="AB137" i="1"/>
  <c r="Y137" i="1"/>
  <c r="X137" i="1"/>
  <c r="U137" i="1"/>
  <c r="T137" i="1"/>
  <c r="Q137" i="1"/>
  <c r="P137" i="1"/>
  <c r="M137" i="1"/>
  <c r="L137" i="1"/>
  <c r="I137" i="1"/>
  <c r="H137" i="1"/>
  <c r="E137" i="1"/>
  <c r="D137" i="1"/>
  <c r="CC136" i="1"/>
  <c r="CB136" i="1"/>
  <c r="CA136" i="1"/>
  <c r="BZ136" i="1"/>
  <c r="BY136" i="1"/>
  <c r="BX136" i="1"/>
  <c r="BW136" i="1"/>
  <c r="BV136" i="1"/>
  <c r="CF136" i="1" s="1"/>
  <c r="BU136" i="1"/>
  <c r="BT136" i="1"/>
  <c r="BQ136" i="1"/>
  <c r="BP136" i="1"/>
  <c r="BM136" i="1"/>
  <c r="BL136" i="1"/>
  <c r="BI136" i="1"/>
  <c r="BH136" i="1"/>
  <c r="BE136" i="1"/>
  <c r="BD136" i="1"/>
  <c r="BA136" i="1"/>
  <c r="AZ136" i="1"/>
  <c r="AW136" i="1"/>
  <c r="AV136" i="1"/>
  <c r="AS136" i="1"/>
  <c r="AR136" i="1"/>
  <c r="AO136" i="1"/>
  <c r="AN136" i="1"/>
  <c r="AK136" i="1"/>
  <c r="AJ136" i="1"/>
  <c r="AG136" i="1"/>
  <c r="AF136" i="1"/>
  <c r="AC136" i="1"/>
  <c r="AB136" i="1"/>
  <c r="Y136" i="1"/>
  <c r="X136" i="1"/>
  <c r="U136" i="1"/>
  <c r="T136" i="1"/>
  <c r="Q136" i="1"/>
  <c r="P136" i="1"/>
  <c r="M136" i="1"/>
  <c r="L136" i="1"/>
  <c r="I136" i="1"/>
  <c r="H136" i="1"/>
  <c r="E136" i="1"/>
  <c r="D136" i="1"/>
  <c r="CC135" i="1"/>
  <c r="CB135" i="1"/>
  <c r="CA135" i="1"/>
  <c r="BZ135" i="1"/>
  <c r="BY135" i="1"/>
  <c r="BX135" i="1"/>
  <c r="BW135" i="1"/>
  <c r="BV135" i="1"/>
  <c r="BU135" i="1"/>
  <c r="BT135" i="1"/>
  <c r="BQ135" i="1"/>
  <c r="BP135" i="1"/>
  <c r="BM135" i="1"/>
  <c r="BL135" i="1"/>
  <c r="BI135" i="1"/>
  <c r="BH135" i="1"/>
  <c r="BE135" i="1"/>
  <c r="BD135" i="1"/>
  <c r="BA135" i="1"/>
  <c r="AZ135" i="1"/>
  <c r="AW135" i="1"/>
  <c r="AV135" i="1"/>
  <c r="AS135" i="1"/>
  <c r="AR135" i="1"/>
  <c r="AO135" i="1"/>
  <c r="AN135" i="1"/>
  <c r="AK135" i="1"/>
  <c r="AJ135" i="1"/>
  <c r="AG135" i="1"/>
  <c r="AF135" i="1"/>
  <c r="AC135" i="1"/>
  <c r="AB135" i="1"/>
  <c r="Y135" i="1"/>
  <c r="X135" i="1"/>
  <c r="U135" i="1"/>
  <c r="T135" i="1"/>
  <c r="Q135" i="1"/>
  <c r="P135" i="1"/>
  <c r="M135" i="1"/>
  <c r="L135" i="1"/>
  <c r="I135" i="1"/>
  <c r="H135" i="1"/>
  <c r="E135" i="1"/>
  <c r="D135" i="1"/>
  <c r="CC134" i="1"/>
  <c r="CB134" i="1"/>
  <c r="CA134" i="1"/>
  <c r="BZ134" i="1"/>
  <c r="BY134" i="1"/>
  <c r="CG134" i="1" s="1"/>
  <c r="BX134" i="1"/>
  <c r="CF134" i="1" s="1"/>
  <c r="BW134" i="1"/>
  <c r="BV134" i="1"/>
  <c r="BU134" i="1"/>
  <c r="BT134" i="1"/>
  <c r="BQ134" i="1"/>
  <c r="BP134" i="1"/>
  <c r="BM134" i="1"/>
  <c r="BL134" i="1"/>
  <c r="BI134" i="1"/>
  <c r="BH134" i="1"/>
  <c r="BE134" i="1"/>
  <c r="BD134" i="1"/>
  <c r="BA134" i="1"/>
  <c r="AZ134" i="1"/>
  <c r="AW134" i="1"/>
  <c r="AV134" i="1"/>
  <c r="AS134" i="1"/>
  <c r="AR134" i="1"/>
  <c r="AO134" i="1"/>
  <c r="AN134" i="1"/>
  <c r="AK134" i="1"/>
  <c r="AJ134" i="1"/>
  <c r="AG134" i="1"/>
  <c r="AF134" i="1"/>
  <c r="AC134" i="1"/>
  <c r="AB134" i="1"/>
  <c r="Y134" i="1"/>
  <c r="X134" i="1"/>
  <c r="U134" i="1"/>
  <c r="T134" i="1"/>
  <c r="Q134" i="1"/>
  <c r="P134" i="1"/>
  <c r="M134" i="1"/>
  <c r="L134" i="1"/>
  <c r="I134" i="1"/>
  <c r="H134" i="1"/>
  <c r="E134" i="1"/>
  <c r="D134" i="1"/>
  <c r="CC133" i="1"/>
  <c r="CB133" i="1"/>
  <c r="CA133" i="1"/>
  <c r="BZ133" i="1"/>
  <c r="BY133" i="1"/>
  <c r="BX133" i="1"/>
  <c r="BW133" i="1"/>
  <c r="BV133" i="1"/>
  <c r="BU133" i="1"/>
  <c r="BT133" i="1"/>
  <c r="BQ133" i="1"/>
  <c r="BP133" i="1"/>
  <c r="BM133" i="1"/>
  <c r="BL133" i="1"/>
  <c r="BI133" i="1"/>
  <c r="BH133" i="1"/>
  <c r="BE133" i="1"/>
  <c r="BD133" i="1"/>
  <c r="BA133" i="1"/>
  <c r="AZ133" i="1"/>
  <c r="AW133" i="1"/>
  <c r="AV133" i="1"/>
  <c r="AS133" i="1"/>
  <c r="AR133" i="1"/>
  <c r="AO133" i="1"/>
  <c r="AN133" i="1"/>
  <c r="AK133" i="1"/>
  <c r="AJ133" i="1"/>
  <c r="AG133" i="1"/>
  <c r="AF133" i="1"/>
  <c r="AC133" i="1"/>
  <c r="AB133" i="1"/>
  <c r="Y133" i="1"/>
  <c r="X133" i="1"/>
  <c r="U133" i="1"/>
  <c r="T133" i="1"/>
  <c r="Q133" i="1"/>
  <c r="P133" i="1"/>
  <c r="M133" i="1"/>
  <c r="L133" i="1"/>
  <c r="I133" i="1"/>
  <c r="H133" i="1"/>
  <c r="E133" i="1"/>
  <c r="D133" i="1"/>
  <c r="CC132" i="1"/>
  <c r="CB132" i="1"/>
  <c r="CA132" i="1"/>
  <c r="BZ132" i="1"/>
  <c r="BY132" i="1"/>
  <c r="BX132" i="1"/>
  <c r="BW132" i="1"/>
  <c r="BV132" i="1"/>
  <c r="BU132" i="1"/>
  <c r="BT132" i="1"/>
  <c r="BQ132" i="1"/>
  <c r="BP132" i="1"/>
  <c r="BM132" i="1"/>
  <c r="BL132" i="1"/>
  <c r="BI132" i="1"/>
  <c r="BH132" i="1"/>
  <c r="BE132" i="1"/>
  <c r="BD132" i="1"/>
  <c r="BA132" i="1"/>
  <c r="AZ132" i="1"/>
  <c r="AW132" i="1"/>
  <c r="AV132" i="1"/>
  <c r="AS132" i="1"/>
  <c r="AR132" i="1"/>
  <c r="AO132" i="1"/>
  <c r="AN132" i="1"/>
  <c r="AK132" i="1"/>
  <c r="AJ132" i="1"/>
  <c r="AG132" i="1"/>
  <c r="AF132" i="1"/>
  <c r="AC132" i="1"/>
  <c r="AB132" i="1"/>
  <c r="Y132" i="1"/>
  <c r="X132" i="1"/>
  <c r="U132" i="1"/>
  <c r="T132" i="1"/>
  <c r="Q132" i="1"/>
  <c r="P132" i="1"/>
  <c r="M132" i="1"/>
  <c r="L132" i="1"/>
  <c r="I132" i="1"/>
  <c r="H132" i="1"/>
  <c r="E132" i="1"/>
  <c r="D132" i="1"/>
  <c r="CC131" i="1"/>
  <c r="CB131" i="1"/>
  <c r="CA131" i="1"/>
  <c r="BZ131" i="1"/>
  <c r="BY131" i="1"/>
  <c r="CH131" i="1" s="1"/>
  <c r="BX131" i="1"/>
  <c r="CD131" i="1" s="1"/>
  <c r="BW131" i="1"/>
  <c r="BV131" i="1"/>
  <c r="BU131" i="1"/>
  <c r="BT131" i="1"/>
  <c r="BQ131" i="1"/>
  <c r="BP131" i="1"/>
  <c r="BM131" i="1"/>
  <c r="BL131" i="1"/>
  <c r="BI131" i="1"/>
  <c r="BH131" i="1"/>
  <c r="BE131" i="1"/>
  <c r="BD131" i="1"/>
  <c r="BA131" i="1"/>
  <c r="AZ131" i="1"/>
  <c r="AW131" i="1"/>
  <c r="AV131" i="1"/>
  <c r="AS131" i="1"/>
  <c r="AR131" i="1"/>
  <c r="AO131" i="1"/>
  <c r="AN131" i="1"/>
  <c r="AK131" i="1"/>
  <c r="AJ131" i="1"/>
  <c r="AG131" i="1"/>
  <c r="AF131" i="1"/>
  <c r="AC131" i="1"/>
  <c r="AB131" i="1"/>
  <c r="Y131" i="1"/>
  <c r="X131" i="1"/>
  <c r="U131" i="1"/>
  <c r="T131" i="1"/>
  <c r="Q131" i="1"/>
  <c r="P131" i="1"/>
  <c r="M131" i="1"/>
  <c r="L131" i="1"/>
  <c r="I131" i="1"/>
  <c r="H131" i="1"/>
  <c r="E131" i="1"/>
  <c r="D131" i="1"/>
  <c r="CC130" i="1"/>
  <c r="CB130" i="1"/>
  <c r="CA130" i="1"/>
  <c r="BZ130" i="1"/>
  <c r="BY130" i="1"/>
  <c r="CE130" i="1" s="1"/>
  <c r="BX130" i="1"/>
  <c r="BW130" i="1"/>
  <c r="BV130" i="1"/>
  <c r="BU130" i="1"/>
  <c r="BT130" i="1"/>
  <c r="BQ130" i="1"/>
  <c r="BP130" i="1"/>
  <c r="BM130" i="1"/>
  <c r="BL130" i="1"/>
  <c r="BI130" i="1"/>
  <c r="BH130" i="1"/>
  <c r="BE130" i="1"/>
  <c r="BD130" i="1"/>
  <c r="BA130" i="1"/>
  <c r="AZ130" i="1"/>
  <c r="AW130" i="1"/>
  <c r="AV130" i="1"/>
  <c r="AS130" i="1"/>
  <c r="AR130" i="1"/>
  <c r="AO130" i="1"/>
  <c r="AN130" i="1"/>
  <c r="AK130" i="1"/>
  <c r="AJ130" i="1"/>
  <c r="AG130" i="1"/>
  <c r="AF130" i="1"/>
  <c r="AC130" i="1"/>
  <c r="AB130" i="1"/>
  <c r="Y130" i="1"/>
  <c r="X130" i="1"/>
  <c r="U130" i="1"/>
  <c r="T130" i="1"/>
  <c r="Q130" i="1"/>
  <c r="P130" i="1"/>
  <c r="M130" i="1"/>
  <c r="L130" i="1"/>
  <c r="I130" i="1"/>
  <c r="H130" i="1"/>
  <c r="E130" i="1"/>
  <c r="D130" i="1"/>
  <c r="CC129" i="1"/>
  <c r="CB129" i="1"/>
  <c r="CA129" i="1"/>
  <c r="BZ129" i="1"/>
  <c r="BY129" i="1"/>
  <c r="CH129" i="1" s="1"/>
  <c r="BX129" i="1"/>
  <c r="BW129" i="1"/>
  <c r="BV129" i="1"/>
  <c r="BU129" i="1"/>
  <c r="BT129" i="1"/>
  <c r="BQ129" i="1"/>
  <c r="BP129" i="1"/>
  <c r="BM129" i="1"/>
  <c r="BL129" i="1"/>
  <c r="BI129" i="1"/>
  <c r="BH129" i="1"/>
  <c r="BE129" i="1"/>
  <c r="BD129" i="1"/>
  <c r="BA129" i="1"/>
  <c r="AZ129" i="1"/>
  <c r="AW129" i="1"/>
  <c r="AV129" i="1"/>
  <c r="AS129" i="1"/>
  <c r="AR129" i="1"/>
  <c r="AO129" i="1"/>
  <c r="AN129" i="1"/>
  <c r="AK129" i="1"/>
  <c r="AJ129" i="1"/>
  <c r="AG129" i="1"/>
  <c r="AF129" i="1"/>
  <c r="AC129" i="1"/>
  <c r="AB129" i="1"/>
  <c r="Y129" i="1"/>
  <c r="X129" i="1"/>
  <c r="U129" i="1"/>
  <c r="T129" i="1"/>
  <c r="Q129" i="1"/>
  <c r="P129" i="1"/>
  <c r="M129" i="1"/>
  <c r="L129" i="1"/>
  <c r="I129" i="1"/>
  <c r="H129" i="1"/>
  <c r="E129" i="1"/>
  <c r="D129" i="1"/>
  <c r="CC128" i="1"/>
  <c r="CB128" i="1"/>
  <c r="CA128" i="1"/>
  <c r="BZ128" i="1"/>
  <c r="BY128" i="1"/>
  <c r="BX128" i="1"/>
  <c r="CF128" i="1" s="1"/>
  <c r="BW128" i="1"/>
  <c r="BV128" i="1"/>
  <c r="BU128" i="1"/>
  <c r="BT128" i="1"/>
  <c r="BQ128" i="1"/>
  <c r="BP128" i="1"/>
  <c r="BM128" i="1"/>
  <c r="BL128" i="1"/>
  <c r="BI128" i="1"/>
  <c r="BH128" i="1"/>
  <c r="BE128" i="1"/>
  <c r="BD128" i="1"/>
  <c r="BA128" i="1"/>
  <c r="AZ128" i="1"/>
  <c r="AW128" i="1"/>
  <c r="AV128" i="1"/>
  <c r="AS128" i="1"/>
  <c r="AR128" i="1"/>
  <c r="AO128" i="1"/>
  <c r="AN128" i="1"/>
  <c r="AK128" i="1"/>
  <c r="AJ128" i="1"/>
  <c r="AG128" i="1"/>
  <c r="AF128" i="1"/>
  <c r="AC128" i="1"/>
  <c r="AB128" i="1"/>
  <c r="Y128" i="1"/>
  <c r="X128" i="1"/>
  <c r="U128" i="1"/>
  <c r="T128" i="1"/>
  <c r="Q128" i="1"/>
  <c r="P128" i="1"/>
  <c r="M128" i="1"/>
  <c r="L128" i="1"/>
  <c r="I128" i="1"/>
  <c r="H128" i="1"/>
  <c r="E128" i="1"/>
  <c r="D128" i="1"/>
  <c r="CC127" i="1"/>
  <c r="CB127" i="1"/>
  <c r="CA127" i="1"/>
  <c r="BZ127" i="1"/>
  <c r="BY127" i="1"/>
  <c r="BX127" i="1"/>
  <c r="BW127" i="1"/>
  <c r="BV127" i="1"/>
  <c r="BU127" i="1"/>
  <c r="BT127" i="1"/>
  <c r="BQ127" i="1"/>
  <c r="BP127" i="1"/>
  <c r="BM127" i="1"/>
  <c r="BL127" i="1"/>
  <c r="BI127" i="1"/>
  <c r="BH127" i="1"/>
  <c r="BE127" i="1"/>
  <c r="BD127" i="1"/>
  <c r="BA127" i="1"/>
  <c r="AZ127" i="1"/>
  <c r="AW127" i="1"/>
  <c r="AV127" i="1"/>
  <c r="AS127" i="1"/>
  <c r="AR127" i="1"/>
  <c r="AO127" i="1"/>
  <c r="AN127" i="1"/>
  <c r="AK127" i="1"/>
  <c r="AJ127" i="1"/>
  <c r="AG127" i="1"/>
  <c r="AF127" i="1"/>
  <c r="AC127" i="1"/>
  <c r="AB127" i="1"/>
  <c r="Y127" i="1"/>
  <c r="X127" i="1"/>
  <c r="U127" i="1"/>
  <c r="T127" i="1"/>
  <c r="Q127" i="1"/>
  <c r="P127" i="1"/>
  <c r="M127" i="1"/>
  <c r="L127" i="1"/>
  <c r="I127" i="1"/>
  <c r="H127" i="1"/>
  <c r="E127" i="1"/>
  <c r="D127" i="1"/>
  <c r="CC126" i="1"/>
  <c r="CB126" i="1"/>
  <c r="CA126" i="1"/>
  <c r="BZ126" i="1"/>
  <c r="BY126" i="1"/>
  <c r="BX126" i="1"/>
  <c r="CD126" i="1" s="1"/>
  <c r="BW126" i="1"/>
  <c r="BV126" i="1"/>
  <c r="BU126" i="1"/>
  <c r="BT126" i="1"/>
  <c r="BQ126" i="1"/>
  <c r="BP126" i="1"/>
  <c r="BM126" i="1"/>
  <c r="BL126" i="1"/>
  <c r="BI126" i="1"/>
  <c r="BH126" i="1"/>
  <c r="BE126" i="1"/>
  <c r="BD126" i="1"/>
  <c r="BA126" i="1"/>
  <c r="AZ126" i="1"/>
  <c r="AW126" i="1"/>
  <c r="AV126" i="1"/>
  <c r="AS126" i="1"/>
  <c r="AR126" i="1"/>
  <c r="AO126" i="1"/>
  <c r="AN126" i="1"/>
  <c r="AK126" i="1"/>
  <c r="AJ126" i="1"/>
  <c r="AG126" i="1"/>
  <c r="AF126" i="1"/>
  <c r="AC126" i="1"/>
  <c r="AB126" i="1"/>
  <c r="Y126" i="1"/>
  <c r="X126" i="1"/>
  <c r="U126" i="1"/>
  <c r="T126" i="1"/>
  <c r="Q126" i="1"/>
  <c r="P126" i="1"/>
  <c r="M126" i="1"/>
  <c r="L126" i="1"/>
  <c r="I126" i="1"/>
  <c r="H126" i="1"/>
  <c r="E126" i="1"/>
  <c r="D126" i="1"/>
  <c r="CC125" i="1"/>
  <c r="CB125" i="1"/>
  <c r="CA125" i="1"/>
  <c r="BZ125" i="1"/>
  <c r="BY125" i="1"/>
  <c r="BX125" i="1"/>
  <c r="CD125" i="1" s="1"/>
  <c r="BW125" i="1"/>
  <c r="CE125" i="1" s="1"/>
  <c r="BV125" i="1"/>
  <c r="BU125" i="1"/>
  <c r="BT125" i="1"/>
  <c r="BQ125" i="1"/>
  <c r="BP125" i="1"/>
  <c r="BM125" i="1"/>
  <c r="BL125" i="1"/>
  <c r="BI125" i="1"/>
  <c r="BH125" i="1"/>
  <c r="BE125" i="1"/>
  <c r="BD125" i="1"/>
  <c r="BA125" i="1"/>
  <c r="AZ125" i="1"/>
  <c r="AW125" i="1"/>
  <c r="AV125" i="1"/>
  <c r="AS125" i="1"/>
  <c r="AR125" i="1"/>
  <c r="AO125" i="1"/>
  <c r="AN125" i="1"/>
  <c r="AK125" i="1"/>
  <c r="AJ125" i="1"/>
  <c r="AG125" i="1"/>
  <c r="AF125" i="1"/>
  <c r="AC125" i="1"/>
  <c r="AB125" i="1"/>
  <c r="Y125" i="1"/>
  <c r="X125" i="1"/>
  <c r="U125" i="1"/>
  <c r="T125" i="1"/>
  <c r="Q125" i="1"/>
  <c r="P125" i="1"/>
  <c r="M125" i="1"/>
  <c r="L125" i="1"/>
  <c r="I125" i="1"/>
  <c r="H125" i="1"/>
  <c r="E125" i="1"/>
  <c r="D125" i="1"/>
  <c r="CC124" i="1"/>
  <c r="CB124" i="1"/>
  <c r="CA124" i="1"/>
  <c r="BZ124" i="1"/>
  <c r="BY124" i="1"/>
  <c r="BX124" i="1"/>
  <c r="CF124" i="1" s="1"/>
  <c r="BW124" i="1"/>
  <c r="CE124" i="1" s="1"/>
  <c r="BV124" i="1"/>
  <c r="CD124" i="1" s="1"/>
  <c r="BU124" i="1"/>
  <c r="BT124" i="1"/>
  <c r="BQ124" i="1"/>
  <c r="BP124" i="1"/>
  <c r="BM124" i="1"/>
  <c r="BL124" i="1"/>
  <c r="BI124" i="1"/>
  <c r="BH124" i="1"/>
  <c r="BE124" i="1"/>
  <c r="BD124" i="1"/>
  <c r="BA124" i="1"/>
  <c r="AZ124" i="1"/>
  <c r="AW124" i="1"/>
  <c r="AV124" i="1"/>
  <c r="AS124" i="1"/>
  <c r="AR124" i="1"/>
  <c r="AO124" i="1"/>
  <c r="AN124" i="1"/>
  <c r="AK124" i="1"/>
  <c r="AJ124" i="1"/>
  <c r="AG124" i="1"/>
  <c r="AF124" i="1"/>
  <c r="AC124" i="1"/>
  <c r="AB124" i="1"/>
  <c r="Y124" i="1"/>
  <c r="X124" i="1"/>
  <c r="U124" i="1"/>
  <c r="T124" i="1"/>
  <c r="Q124" i="1"/>
  <c r="P124" i="1"/>
  <c r="M124" i="1"/>
  <c r="L124" i="1"/>
  <c r="I124" i="1"/>
  <c r="H124" i="1"/>
  <c r="E124" i="1"/>
  <c r="D124" i="1"/>
  <c r="CC123" i="1"/>
  <c r="CB123" i="1"/>
  <c r="CA123" i="1"/>
  <c r="BZ123" i="1"/>
  <c r="BY123" i="1"/>
  <c r="CG123" i="1" s="1"/>
  <c r="BX123" i="1"/>
  <c r="CF123" i="1" s="1"/>
  <c r="BW123" i="1"/>
  <c r="CH123" i="1" s="1"/>
  <c r="BV123" i="1"/>
  <c r="BU123" i="1"/>
  <c r="BT123" i="1"/>
  <c r="BQ123" i="1"/>
  <c r="BP123" i="1"/>
  <c r="BM123" i="1"/>
  <c r="BL123" i="1"/>
  <c r="BI123" i="1"/>
  <c r="BH123" i="1"/>
  <c r="BE123" i="1"/>
  <c r="BD123" i="1"/>
  <c r="BA123" i="1"/>
  <c r="AZ123" i="1"/>
  <c r="AW123" i="1"/>
  <c r="AV123" i="1"/>
  <c r="AS123" i="1"/>
  <c r="AR123" i="1"/>
  <c r="AO123" i="1"/>
  <c r="AN123" i="1"/>
  <c r="AK123" i="1"/>
  <c r="AJ123" i="1"/>
  <c r="AG123" i="1"/>
  <c r="AF123" i="1"/>
  <c r="AC123" i="1"/>
  <c r="AB123" i="1"/>
  <c r="Y123" i="1"/>
  <c r="X123" i="1"/>
  <c r="U123" i="1"/>
  <c r="T123" i="1"/>
  <c r="Q123" i="1"/>
  <c r="P123" i="1"/>
  <c r="M123" i="1"/>
  <c r="L123" i="1"/>
  <c r="I123" i="1"/>
  <c r="H123" i="1"/>
  <c r="E123" i="1"/>
  <c r="D123" i="1"/>
  <c r="CC122" i="1"/>
  <c r="CB122" i="1"/>
  <c r="CA122" i="1"/>
  <c r="BZ122" i="1"/>
  <c r="BY122" i="1"/>
  <c r="CG122" i="1" s="1"/>
  <c r="BX122" i="1"/>
  <c r="CF122" i="1" s="1"/>
  <c r="BW122" i="1"/>
  <c r="CH122" i="1" s="1"/>
  <c r="BV122" i="1"/>
  <c r="CD122" i="1" s="1"/>
  <c r="BU122" i="1"/>
  <c r="BT122" i="1"/>
  <c r="BQ122" i="1"/>
  <c r="BP122" i="1"/>
  <c r="BM122" i="1"/>
  <c r="BL122" i="1"/>
  <c r="BI122" i="1"/>
  <c r="BH122" i="1"/>
  <c r="BE122" i="1"/>
  <c r="BD122" i="1"/>
  <c r="BA122" i="1"/>
  <c r="AZ122" i="1"/>
  <c r="AW122" i="1"/>
  <c r="AV122" i="1"/>
  <c r="AS122" i="1"/>
  <c r="AR122" i="1"/>
  <c r="AO122" i="1"/>
  <c r="AN122" i="1"/>
  <c r="AK122" i="1"/>
  <c r="AJ122" i="1"/>
  <c r="AG122" i="1"/>
  <c r="AF122" i="1"/>
  <c r="AC122" i="1"/>
  <c r="AB122" i="1"/>
  <c r="Y122" i="1"/>
  <c r="X122" i="1"/>
  <c r="U122" i="1"/>
  <c r="T122" i="1"/>
  <c r="Q122" i="1"/>
  <c r="P122" i="1"/>
  <c r="M122" i="1"/>
  <c r="L122" i="1"/>
  <c r="I122" i="1"/>
  <c r="H122" i="1"/>
  <c r="E122" i="1"/>
  <c r="D122" i="1"/>
  <c r="CC121" i="1"/>
  <c r="CB121" i="1"/>
  <c r="CA121" i="1"/>
  <c r="BZ121" i="1"/>
  <c r="BY121" i="1"/>
  <c r="CG121" i="1" s="1"/>
  <c r="BX121" i="1"/>
  <c r="CF121" i="1" s="1"/>
  <c r="BW121" i="1"/>
  <c r="CH121" i="1" s="1"/>
  <c r="BV121" i="1"/>
  <c r="BU121" i="1"/>
  <c r="BT121" i="1"/>
  <c r="BQ121" i="1"/>
  <c r="BP121" i="1"/>
  <c r="BM121" i="1"/>
  <c r="BL121" i="1"/>
  <c r="BI121" i="1"/>
  <c r="BH121" i="1"/>
  <c r="BE121" i="1"/>
  <c r="BD121" i="1"/>
  <c r="BA121" i="1"/>
  <c r="AZ121" i="1"/>
  <c r="AW121" i="1"/>
  <c r="AV121" i="1"/>
  <c r="AS121" i="1"/>
  <c r="AR121" i="1"/>
  <c r="AO121" i="1"/>
  <c r="AN121" i="1"/>
  <c r="AK121" i="1"/>
  <c r="AJ121" i="1"/>
  <c r="AG121" i="1"/>
  <c r="AF121" i="1"/>
  <c r="AC121" i="1"/>
  <c r="AB121" i="1"/>
  <c r="Y121" i="1"/>
  <c r="X121" i="1"/>
  <c r="U121" i="1"/>
  <c r="T121" i="1"/>
  <c r="Q121" i="1"/>
  <c r="P121" i="1"/>
  <c r="M121" i="1"/>
  <c r="L121" i="1"/>
  <c r="I121" i="1"/>
  <c r="H121" i="1"/>
  <c r="E121" i="1"/>
  <c r="D121" i="1"/>
  <c r="CC120" i="1"/>
  <c r="CB120" i="1"/>
  <c r="CA120" i="1"/>
  <c r="BZ120" i="1"/>
  <c r="BY120" i="1"/>
  <c r="CG120" i="1" s="1"/>
  <c r="BX120" i="1"/>
  <c r="CF120" i="1" s="1"/>
  <c r="BW120" i="1"/>
  <c r="CH120" i="1" s="1"/>
  <c r="BV120" i="1"/>
  <c r="BU120" i="1"/>
  <c r="BT120" i="1"/>
  <c r="BQ120" i="1"/>
  <c r="BP120" i="1"/>
  <c r="BM120" i="1"/>
  <c r="BL120" i="1"/>
  <c r="BI120" i="1"/>
  <c r="BH120" i="1"/>
  <c r="BE120" i="1"/>
  <c r="BD120" i="1"/>
  <c r="BA120" i="1"/>
  <c r="AZ120" i="1"/>
  <c r="AW120" i="1"/>
  <c r="AV120" i="1"/>
  <c r="AS120" i="1"/>
  <c r="AR120" i="1"/>
  <c r="AO120" i="1"/>
  <c r="AN120" i="1"/>
  <c r="AK120" i="1"/>
  <c r="AJ120" i="1"/>
  <c r="AG120" i="1"/>
  <c r="AF120" i="1"/>
  <c r="AC120" i="1"/>
  <c r="AB120" i="1"/>
  <c r="Y120" i="1"/>
  <c r="X120" i="1"/>
  <c r="U120" i="1"/>
  <c r="T120" i="1"/>
  <c r="Q120" i="1"/>
  <c r="P120" i="1"/>
  <c r="M120" i="1"/>
  <c r="L120" i="1"/>
  <c r="I120" i="1"/>
  <c r="H120" i="1"/>
  <c r="E120" i="1"/>
  <c r="D120" i="1"/>
  <c r="CC119" i="1"/>
  <c r="CB119" i="1"/>
  <c r="CA119" i="1"/>
  <c r="BZ119" i="1"/>
  <c r="BY119" i="1"/>
  <c r="CG119" i="1" s="1"/>
  <c r="BX119" i="1"/>
  <c r="CD119" i="1" s="1"/>
  <c r="BW119" i="1"/>
  <c r="CH119" i="1" s="1"/>
  <c r="BV119" i="1"/>
  <c r="BU119" i="1"/>
  <c r="BT119" i="1"/>
  <c r="BQ119" i="1"/>
  <c r="BP119" i="1"/>
  <c r="BM119" i="1"/>
  <c r="BL119" i="1"/>
  <c r="BI119" i="1"/>
  <c r="BH119" i="1"/>
  <c r="BE119" i="1"/>
  <c r="BD119" i="1"/>
  <c r="BA119" i="1"/>
  <c r="AZ119" i="1"/>
  <c r="AW119" i="1"/>
  <c r="AV119" i="1"/>
  <c r="AS119" i="1"/>
  <c r="AR119" i="1"/>
  <c r="AO119" i="1"/>
  <c r="AN119" i="1"/>
  <c r="AK119" i="1"/>
  <c r="AJ119" i="1"/>
  <c r="AG119" i="1"/>
  <c r="AF119" i="1"/>
  <c r="AC119" i="1"/>
  <c r="AB119" i="1"/>
  <c r="Y119" i="1"/>
  <c r="X119" i="1"/>
  <c r="U119" i="1"/>
  <c r="T119" i="1"/>
  <c r="Q119" i="1"/>
  <c r="P119" i="1"/>
  <c r="M119" i="1"/>
  <c r="L119" i="1"/>
  <c r="I119" i="1"/>
  <c r="H119" i="1"/>
  <c r="E119" i="1"/>
  <c r="D119" i="1"/>
  <c r="CC118" i="1"/>
  <c r="CB118" i="1"/>
  <c r="CA118" i="1"/>
  <c r="BZ118" i="1"/>
  <c r="BY118" i="1"/>
  <c r="CE118" i="1" s="1"/>
  <c r="BX118" i="1"/>
  <c r="CF118" i="1" s="1"/>
  <c r="BW118" i="1"/>
  <c r="CH118" i="1" s="1"/>
  <c r="BV118" i="1"/>
  <c r="BU118" i="1"/>
  <c r="BT118" i="1"/>
  <c r="BQ118" i="1"/>
  <c r="BP118" i="1"/>
  <c r="BM118" i="1"/>
  <c r="BL118" i="1"/>
  <c r="BI118" i="1"/>
  <c r="BH118" i="1"/>
  <c r="BE118" i="1"/>
  <c r="BD118" i="1"/>
  <c r="BA118" i="1"/>
  <c r="AZ118" i="1"/>
  <c r="AW118" i="1"/>
  <c r="AV118" i="1"/>
  <c r="AS118" i="1"/>
  <c r="AR118" i="1"/>
  <c r="AO118" i="1"/>
  <c r="AN118" i="1"/>
  <c r="AK118" i="1"/>
  <c r="AJ118" i="1"/>
  <c r="AG118" i="1"/>
  <c r="AF118" i="1"/>
  <c r="AC118" i="1"/>
  <c r="AB118" i="1"/>
  <c r="Y118" i="1"/>
  <c r="X118" i="1"/>
  <c r="U118" i="1"/>
  <c r="T118" i="1"/>
  <c r="Q118" i="1"/>
  <c r="P118" i="1"/>
  <c r="M118" i="1"/>
  <c r="L118" i="1"/>
  <c r="I118" i="1"/>
  <c r="H118" i="1"/>
  <c r="E118" i="1"/>
  <c r="D118" i="1"/>
  <c r="CC117" i="1"/>
  <c r="CB117" i="1"/>
  <c r="CA117" i="1"/>
  <c r="BZ117" i="1"/>
  <c r="BY117" i="1"/>
  <c r="BX117" i="1"/>
  <c r="BW117" i="1"/>
  <c r="CH117" i="1" s="1"/>
  <c r="BV117" i="1"/>
  <c r="BU117" i="1"/>
  <c r="BT117" i="1"/>
  <c r="BQ117" i="1"/>
  <c r="BP117" i="1"/>
  <c r="BM117" i="1"/>
  <c r="BL117" i="1"/>
  <c r="BI117" i="1"/>
  <c r="BH117" i="1"/>
  <c r="BE117" i="1"/>
  <c r="BD117" i="1"/>
  <c r="BA117" i="1"/>
  <c r="AZ117" i="1"/>
  <c r="AW117" i="1"/>
  <c r="AV117" i="1"/>
  <c r="AS117" i="1"/>
  <c r="AR117" i="1"/>
  <c r="AO117" i="1"/>
  <c r="AN117" i="1"/>
  <c r="AK117" i="1"/>
  <c r="AJ117" i="1"/>
  <c r="AG117" i="1"/>
  <c r="AF117" i="1"/>
  <c r="AC117" i="1"/>
  <c r="AB117" i="1"/>
  <c r="Y117" i="1"/>
  <c r="X117" i="1"/>
  <c r="U117" i="1"/>
  <c r="T117" i="1"/>
  <c r="Q117" i="1"/>
  <c r="P117" i="1"/>
  <c r="M117" i="1"/>
  <c r="L117" i="1"/>
  <c r="I117" i="1"/>
  <c r="H117" i="1"/>
  <c r="E117" i="1"/>
  <c r="D117" i="1"/>
  <c r="CC116" i="1"/>
  <c r="CB116" i="1"/>
  <c r="CA116" i="1"/>
  <c r="BZ116" i="1"/>
  <c r="BY116" i="1"/>
  <c r="BX116" i="1"/>
  <c r="BW116" i="1"/>
  <c r="BV116" i="1"/>
  <c r="CF116" i="1" s="1"/>
  <c r="BU116" i="1"/>
  <c r="BT116" i="1"/>
  <c r="BQ116" i="1"/>
  <c r="BP116" i="1"/>
  <c r="BM116" i="1"/>
  <c r="BL116" i="1"/>
  <c r="BI116" i="1"/>
  <c r="BH116" i="1"/>
  <c r="BE116" i="1"/>
  <c r="BD116" i="1"/>
  <c r="BA116" i="1"/>
  <c r="AZ116" i="1"/>
  <c r="AW116" i="1"/>
  <c r="AV116" i="1"/>
  <c r="AS116" i="1"/>
  <c r="AR116" i="1"/>
  <c r="AO116" i="1"/>
  <c r="AN116" i="1"/>
  <c r="AK116" i="1"/>
  <c r="AJ116" i="1"/>
  <c r="AG116" i="1"/>
  <c r="AF116" i="1"/>
  <c r="AC116" i="1"/>
  <c r="AB116" i="1"/>
  <c r="Y116" i="1"/>
  <c r="X116" i="1"/>
  <c r="U116" i="1"/>
  <c r="T116" i="1"/>
  <c r="Q116" i="1"/>
  <c r="P116" i="1"/>
  <c r="M116" i="1"/>
  <c r="L116" i="1"/>
  <c r="I116" i="1"/>
  <c r="H116" i="1"/>
  <c r="E116" i="1"/>
  <c r="D116" i="1"/>
  <c r="CC115" i="1"/>
  <c r="CB115" i="1"/>
  <c r="CA115" i="1"/>
  <c r="BZ115" i="1"/>
  <c r="BY115" i="1"/>
  <c r="BX115" i="1"/>
  <c r="BW115" i="1"/>
  <c r="BV115" i="1"/>
  <c r="BU115" i="1"/>
  <c r="BT115" i="1"/>
  <c r="BQ115" i="1"/>
  <c r="BP115" i="1"/>
  <c r="BM115" i="1"/>
  <c r="BL115" i="1"/>
  <c r="BI115" i="1"/>
  <c r="BH115" i="1"/>
  <c r="BE115" i="1"/>
  <c r="BD115" i="1"/>
  <c r="BA115" i="1"/>
  <c r="AZ115" i="1"/>
  <c r="AW115" i="1"/>
  <c r="AV115" i="1"/>
  <c r="AS115" i="1"/>
  <c r="AR115" i="1"/>
  <c r="AO115" i="1"/>
  <c r="AN115" i="1"/>
  <c r="AK115" i="1"/>
  <c r="AJ115" i="1"/>
  <c r="AG115" i="1"/>
  <c r="AF115" i="1"/>
  <c r="AC115" i="1"/>
  <c r="AB115" i="1"/>
  <c r="Y115" i="1"/>
  <c r="X115" i="1"/>
  <c r="U115" i="1"/>
  <c r="T115" i="1"/>
  <c r="Q115" i="1"/>
  <c r="P115" i="1"/>
  <c r="M115" i="1"/>
  <c r="L115" i="1"/>
  <c r="I115" i="1"/>
  <c r="H115" i="1"/>
  <c r="E115" i="1"/>
  <c r="D115" i="1"/>
  <c r="CC114" i="1"/>
  <c r="CB114" i="1"/>
  <c r="CA114" i="1"/>
  <c r="BZ114" i="1"/>
  <c r="BY114" i="1"/>
  <c r="BX114" i="1"/>
  <c r="BW114" i="1"/>
  <c r="BV114" i="1"/>
  <c r="BU114" i="1"/>
  <c r="BT114" i="1"/>
  <c r="BQ114" i="1"/>
  <c r="BP114" i="1"/>
  <c r="BM114" i="1"/>
  <c r="BL114" i="1"/>
  <c r="BI114" i="1"/>
  <c r="BH114" i="1"/>
  <c r="BE114" i="1"/>
  <c r="BD114" i="1"/>
  <c r="BA114" i="1"/>
  <c r="AZ114" i="1"/>
  <c r="AW114" i="1"/>
  <c r="AV114" i="1"/>
  <c r="AS114" i="1"/>
  <c r="AR114" i="1"/>
  <c r="AO114" i="1"/>
  <c r="AN114" i="1"/>
  <c r="AK114" i="1"/>
  <c r="AJ114" i="1"/>
  <c r="AG114" i="1"/>
  <c r="AF114" i="1"/>
  <c r="AC114" i="1"/>
  <c r="AB114" i="1"/>
  <c r="Y114" i="1"/>
  <c r="X114" i="1"/>
  <c r="U114" i="1"/>
  <c r="T114" i="1"/>
  <c r="Q114" i="1"/>
  <c r="P114" i="1"/>
  <c r="M114" i="1"/>
  <c r="L114" i="1"/>
  <c r="I114" i="1"/>
  <c r="H114" i="1"/>
  <c r="E114" i="1"/>
  <c r="D114" i="1"/>
  <c r="CC113" i="1"/>
  <c r="CB113" i="1"/>
  <c r="CA113" i="1"/>
  <c r="BZ113" i="1"/>
  <c r="BY113" i="1"/>
  <c r="CG113" i="1" s="1"/>
  <c r="BX113" i="1"/>
  <c r="BW113" i="1"/>
  <c r="BV113" i="1"/>
  <c r="BU113" i="1"/>
  <c r="BT113" i="1"/>
  <c r="BQ113" i="1"/>
  <c r="BP113" i="1"/>
  <c r="BM113" i="1"/>
  <c r="BL113" i="1"/>
  <c r="BI113" i="1"/>
  <c r="BH113" i="1"/>
  <c r="BE113" i="1"/>
  <c r="BD113" i="1"/>
  <c r="BA113" i="1"/>
  <c r="AZ113" i="1"/>
  <c r="AW113" i="1"/>
  <c r="AV113" i="1"/>
  <c r="AS113" i="1"/>
  <c r="AR113" i="1"/>
  <c r="AO113" i="1"/>
  <c r="AN113" i="1"/>
  <c r="AK113" i="1"/>
  <c r="AJ113" i="1"/>
  <c r="AG113" i="1"/>
  <c r="AF113" i="1"/>
  <c r="AC113" i="1"/>
  <c r="AB113" i="1"/>
  <c r="Y113" i="1"/>
  <c r="X113" i="1"/>
  <c r="U113" i="1"/>
  <c r="T113" i="1"/>
  <c r="Q113" i="1"/>
  <c r="P113" i="1"/>
  <c r="M113" i="1"/>
  <c r="L113" i="1"/>
  <c r="I113" i="1"/>
  <c r="H113" i="1"/>
  <c r="E113" i="1"/>
  <c r="D113" i="1"/>
  <c r="CC112" i="1"/>
  <c r="CB112" i="1"/>
  <c r="CA112" i="1"/>
  <c r="BZ112" i="1"/>
  <c r="BY112" i="1"/>
  <c r="BX112" i="1"/>
  <c r="BW112" i="1"/>
  <c r="BV112" i="1"/>
  <c r="BU112" i="1"/>
  <c r="BT112" i="1"/>
  <c r="BQ112" i="1"/>
  <c r="BP112" i="1"/>
  <c r="BM112" i="1"/>
  <c r="BL112" i="1"/>
  <c r="BI112" i="1"/>
  <c r="BH112" i="1"/>
  <c r="BE112" i="1"/>
  <c r="BD112" i="1"/>
  <c r="BA112" i="1"/>
  <c r="AZ112" i="1"/>
  <c r="AW112" i="1"/>
  <c r="AV112" i="1"/>
  <c r="AS112" i="1"/>
  <c r="AR112" i="1"/>
  <c r="AO112" i="1"/>
  <c r="AN112" i="1"/>
  <c r="AK112" i="1"/>
  <c r="AJ112" i="1"/>
  <c r="AG112" i="1"/>
  <c r="AF112" i="1"/>
  <c r="AC112" i="1"/>
  <c r="AB112" i="1"/>
  <c r="Y112" i="1"/>
  <c r="X112" i="1"/>
  <c r="U112" i="1"/>
  <c r="T112" i="1"/>
  <c r="Q112" i="1"/>
  <c r="P112" i="1"/>
  <c r="M112" i="1"/>
  <c r="L112" i="1"/>
  <c r="I112" i="1"/>
  <c r="H112" i="1"/>
  <c r="E112" i="1"/>
  <c r="D112" i="1"/>
  <c r="CC111" i="1"/>
  <c r="CB111" i="1"/>
  <c r="CA111" i="1"/>
  <c r="BZ111" i="1"/>
  <c r="BY111" i="1"/>
  <c r="BX111" i="1"/>
  <c r="CF111" i="1" s="1"/>
  <c r="BW111" i="1"/>
  <c r="CH111" i="1" s="1"/>
  <c r="BV111" i="1"/>
  <c r="BU111" i="1"/>
  <c r="BT111" i="1"/>
  <c r="BQ111" i="1"/>
  <c r="BP111" i="1"/>
  <c r="BM111" i="1"/>
  <c r="BL111" i="1"/>
  <c r="BI111" i="1"/>
  <c r="BH111" i="1"/>
  <c r="BE111" i="1"/>
  <c r="BD111" i="1"/>
  <c r="BA111" i="1"/>
  <c r="AZ111" i="1"/>
  <c r="AW111" i="1"/>
  <c r="AV111" i="1"/>
  <c r="AS111" i="1"/>
  <c r="AR111" i="1"/>
  <c r="AO111" i="1"/>
  <c r="AN111" i="1"/>
  <c r="AK111" i="1"/>
  <c r="AJ111" i="1"/>
  <c r="AG111" i="1"/>
  <c r="AF111" i="1"/>
  <c r="AC111" i="1"/>
  <c r="AB111" i="1"/>
  <c r="Y111" i="1"/>
  <c r="X111" i="1"/>
  <c r="U111" i="1"/>
  <c r="T111" i="1"/>
  <c r="Q111" i="1"/>
  <c r="P111" i="1"/>
  <c r="M111" i="1"/>
  <c r="L111" i="1"/>
  <c r="I111" i="1"/>
  <c r="H111" i="1"/>
  <c r="E111" i="1"/>
  <c r="D111" i="1"/>
  <c r="CC110" i="1"/>
  <c r="CB110" i="1"/>
  <c r="CA110" i="1"/>
  <c r="BZ110" i="1"/>
  <c r="BY110" i="1"/>
  <c r="CG110" i="1" s="1"/>
  <c r="BX110" i="1"/>
  <c r="BW110" i="1"/>
  <c r="BV110" i="1"/>
  <c r="BU110" i="1"/>
  <c r="BT110" i="1"/>
  <c r="BQ110" i="1"/>
  <c r="BP110" i="1"/>
  <c r="BM110" i="1"/>
  <c r="BL110" i="1"/>
  <c r="BI110" i="1"/>
  <c r="BH110" i="1"/>
  <c r="BE110" i="1"/>
  <c r="BD110" i="1"/>
  <c r="BA110" i="1"/>
  <c r="AZ110" i="1"/>
  <c r="AW110" i="1"/>
  <c r="AV110" i="1"/>
  <c r="AS110" i="1"/>
  <c r="AR110" i="1"/>
  <c r="AO110" i="1"/>
  <c r="AN110" i="1"/>
  <c r="AK110" i="1"/>
  <c r="AJ110" i="1"/>
  <c r="AG110" i="1"/>
  <c r="AF110" i="1"/>
  <c r="AC110" i="1"/>
  <c r="AB110" i="1"/>
  <c r="Y110" i="1"/>
  <c r="X110" i="1"/>
  <c r="U110" i="1"/>
  <c r="T110" i="1"/>
  <c r="Q110" i="1"/>
  <c r="P110" i="1"/>
  <c r="M110" i="1"/>
  <c r="L110" i="1"/>
  <c r="I110" i="1"/>
  <c r="H110" i="1"/>
  <c r="E110" i="1"/>
  <c r="D110" i="1"/>
  <c r="CC109" i="1"/>
  <c r="CB109" i="1"/>
  <c r="CA109" i="1"/>
  <c r="BZ109" i="1"/>
  <c r="BY109" i="1"/>
  <c r="BX109" i="1"/>
  <c r="BW109" i="1"/>
  <c r="BV109" i="1"/>
  <c r="BU109" i="1"/>
  <c r="BT109" i="1"/>
  <c r="BQ109" i="1"/>
  <c r="BP109" i="1"/>
  <c r="BM109" i="1"/>
  <c r="BL109" i="1"/>
  <c r="BI109" i="1"/>
  <c r="BH109" i="1"/>
  <c r="BE109" i="1"/>
  <c r="BD109" i="1"/>
  <c r="BA109" i="1"/>
  <c r="AZ109" i="1"/>
  <c r="AW109" i="1"/>
  <c r="AV109" i="1"/>
  <c r="AS109" i="1"/>
  <c r="AR109" i="1"/>
  <c r="AO109" i="1"/>
  <c r="AN109" i="1"/>
  <c r="AK109" i="1"/>
  <c r="AJ109" i="1"/>
  <c r="AG109" i="1"/>
  <c r="AF109" i="1"/>
  <c r="AC109" i="1"/>
  <c r="AB109" i="1"/>
  <c r="Y109" i="1"/>
  <c r="X109" i="1"/>
  <c r="U109" i="1"/>
  <c r="T109" i="1"/>
  <c r="Q109" i="1"/>
  <c r="P109" i="1"/>
  <c r="M109" i="1"/>
  <c r="L109" i="1"/>
  <c r="I109" i="1"/>
  <c r="H109" i="1"/>
  <c r="E109" i="1"/>
  <c r="D109" i="1"/>
  <c r="CC108" i="1"/>
  <c r="CB108" i="1"/>
  <c r="CA108" i="1"/>
  <c r="BZ108" i="1"/>
  <c r="BY108" i="1"/>
  <c r="BX108" i="1"/>
  <c r="CF108" i="1" s="1"/>
  <c r="BW108" i="1"/>
  <c r="CH108" i="1" s="1"/>
  <c r="BV108" i="1"/>
  <c r="BU108" i="1"/>
  <c r="BT108" i="1"/>
  <c r="BQ108" i="1"/>
  <c r="BP108" i="1"/>
  <c r="BM108" i="1"/>
  <c r="BL108" i="1"/>
  <c r="BI108" i="1"/>
  <c r="BH108" i="1"/>
  <c r="BE108" i="1"/>
  <c r="BD108" i="1"/>
  <c r="BA108" i="1"/>
  <c r="AZ108" i="1"/>
  <c r="AW108" i="1"/>
  <c r="AV108" i="1"/>
  <c r="AS108" i="1"/>
  <c r="AR108" i="1"/>
  <c r="AO108" i="1"/>
  <c r="AN108" i="1"/>
  <c r="AK108" i="1"/>
  <c r="AJ108" i="1"/>
  <c r="AG108" i="1"/>
  <c r="AF108" i="1"/>
  <c r="AC108" i="1"/>
  <c r="AB108" i="1"/>
  <c r="Y108" i="1"/>
  <c r="X108" i="1"/>
  <c r="U108" i="1"/>
  <c r="T108" i="1"/>
  <c r="Q108" i="1"/>
  <c r="P108" i="1"/>
  <c r="M108" i="1"/>
  <c r="L108" i="1"/>
  <c r="I108" i="1"/>
  <c r="H108" i="1"/>
  <c r="E108" i="1"/>
  <c r="D108" i="1"/>
  <c r="CC107" i="1"/>
  <c r="CB107" i="1"/>
  <c r="CA107" i="1"/>
  <c r="BZ107" i="1"/>
  <c r="BY107" i="1"/>
  <c r="CG107" i="1" s="1"/>
  <c r="BX107" i="1"/>
  <c r="BW107" i="1"/>
  <c r="BV107" i="1"/>
  <c r="BU107" i="1"/>
  <c r="BT107" i="1"/>
  <c r="BQ107" i="1"/>
  <c r="BP107" i="1"/>
  <c r="BM107" i="1"/>
  <c r="BL107" i="1"/>
  <c r="BI107" i="1"/>
  <c r="BH107" i="1"/>
  <c r="BE107" i="1"/>
  <c r="BD107" i="1"/>
  <c r="BA107" i="1"/>
  <c r="AZ107" i="1"/>
  <c r="AW107" i="1"/>
  <c r="AV107" i="1"/>
  <c r="AS107" i="1"/>
  <c r="AR107" i="1"/>
  <c r="AO107" i="1"/>
  <c r="AN107" i="1"/>
  <c r="AK107" i="1"/>
  <c r="AJ107" i="1"/>
  <c r="AG107" i="1"/>
  <c r="AF107" i="1"/>
  <c r="AC107" i="1"/>
  <c r="AB107" i="1"/>
  <c r="Y107" i="1"/>
  <c r="X107" i="1"/>
  <c r="U107" i="1"/>
  <c r="T107" i="1"/>
  <c r="Q107" i="1"/>
  <c r="P107" i="1"/>
  <c r="M107" i="1"/>
  <c r="L107" i="1"/>
  <c r="I107" i="1"/>
  <c r="H107" i="1"/>
  <c r="E107" i="1"/>
  <c r="D107" i="1"/>
  <c r="CC106" i="1"/>
  <c r="CB106" i="1"/>
  <c r="CA106" i="1"/>
  <c r="BZ106" i="1"/>
  <c r="BY106" i="1"/>
  <c r="BX106" i="1"/>
  <c r="CF106" i="1" s="1"/>
  <c r="BW106" i="1"/>
  <c r="BV106" i="1"/>
  <c r="BU106" i="1"/>
  <c r="BT106" i="1"/>
  <c r="BQ106" i="1"/>
  <c r="BP106" i="1"/>
  <c r="BM106" i="1"/>
  <c r="BL106" i="1"/>
  <c r="BI106" i="1"/>
  <c r="BH106" i="1"/>
  <c r="BE106" i="1"/>
  <c r="BD106" i="1"/>
  <c r="BA106" i="1"/>
  <c r="AZ106" i="1"/>
  <c r="AW106" i="1"/>
  <c r="AV106" i="1"/>
  <c r="AS106" i="1"/>
  <c r="AR106" i="1"/>
  <c r="AO106" i="1"/>
  <c r="AN106" i="1"/>
  <c r="AK106" i="1"/>
  <c r="AJ106" i="1"/>
  <c r="AG106" i="1"/>
  <c r="AF106" i="1"/>
  <c r="AC106" i="1"/>
  <c r="AB106" i="1"/>
  <c r="Y106" i="1"/>
  <c r="X106" i="1"/>
  <c r="U106" i="1"/>
  <c r="T106" i="1"/>
  <c r="Q106" i="1"/>
  <c r="P106" i="1"/>
  <c r="M106" i="1"/>
  <c r="L106" i="1"/>
  <c r="I106" i="1"/>
  <c r="H106" i="1"/>
  <c r="E106" i="1"/>
  <c r="D106" i="1"/>
  <c r="CE105" i="1"/>
  <c r="CC105" i="1"/>
  <c r="CB105" i="1"/>
  <c r="CA105" i="1"/>
  <c r="BZ105" i="1"/>
  <c r="BY105" i="1"/>
  <c r="BX105" i="1"/>
  <c r="BW105" i="1"/>
  <c r="BV105" i="1"/>
  <c r="BU105" i="1"/>
  <c r="BT105" i="1"/>
  <c r="BQ105" i="1"/>
  <c r="BP105" i="1"/>
  <c r="BM105" i="1"/>
  <c r="BL105" i="1"/>
  <c r="BI105" i="1"/>
  <c r="BH105" i="1"/>
  <c r="BE105" i="1"/>
  <c r="BD105" i="1"/>
  <c r="BA105" i="1"/>
  <c r="AZ105" i="1"/>
  <c r="AW105" i="1"/>
  <c r="AV105" i="1"/>
  <c r="AS105" i="1"/>
  <c r="AR105" i="1"/>
  <c r="AO105" i="1"/>
  <c r="AN105" i="1"/>
  <c r="AK105" i="1"/>
  <c r="AJ105" i="1"/>
  <c r="AG105" i="1"/>
  <c r="AF105" i="1"/>
  <c r="AC105" i="1"/>
  <c r="AB105" i="1"/>
  <c r="Y105" i="1"/>
  <c r="X105" i="1"/>
  <c r="U105" i="1"/>
  <c r="T105" i="1"/>
  <c r="Q105" i="1"/>
  <c r="P105" i="1"/>
  <c r="M105" i="1"/>
  <c r="L105" i="1"/>
  <c r="I105" i="1"/>
  <c r="H105" i="1"/>
  <c r="E105" i="1"/>
  <c r="D105" i="1"/>
  <c r="CC104" i="1"/>
  <c r="CB104" i="1"/>
  <c r="CA104" i="1"/>
  <c r="BZ104" i="1"/>
  <c r="BY104" i="1"/>
  <c r="CE104" i="1" s="1"/>
  <c r="BX104" i="1"/>
  <c r="CF104" i="1" s="1"/>
  <c r="BW104" i="1"/>
  <c r="BV104" i="1"/>
  <c r="BU104" i="1"/>
  <c r="BT104" i="1"/>
  <c r="BQ104" i="1"/>
  <c r="BP104" i="1"/>
  <c r="BM104" i="1"/>
  <c r="BL104" i="1"/>
  <c r="BI104" i="1"/>
  <c r="BH104" i="1"/>
  <c r="BE104" i="1"/>
  <c r="BD104" i="1"/>
  <c r="BA104" i="1"/>
  <c r="AZ104" i="1"/>
  <c r="AW104" i="1"/>
  <c r="AV104" i="1"/>
  <c r="AS104" i="1"/>
  <c r="AR104" i="1"/>
  <c r="AO104" i="1"/>
  <c r="AN104" i="1"/>
  <c r="AK104" i="1"/>
  <c r="AJ104" i="1"/>
  <c r="AG104" i="1"/>
  <c r="AF104" i="1"/>
  <c r="AC104" i="1"/>
  <c r="AB104" i="1"/>
  <c r="Y104" i="1"/>
  <c r="X104" i="1"/>
  <c r="U104" i="1"/>
  <c r="T104" i="1"/>
  <c r="Q104" i="1"/>
  <c r="P104" i="1"/>
  <c r="M104" i="1"/>
  <c r="L104" i="1"/>
  <c r="I104" i="1"/>
  <c r="H104" i="1"/>
  <c r="E104" i="1"/>
  <c r="D104" i="1"/>
  <c r="CC103" i="1"/>
  <c r="CB103" i="1"/>
  <c r="CA103" i="1"/>
  <c r="BZ103" i="1"/>
  <c r="BY103" i="1"/>
  <c r="BX103" i="1"/>
  <c r="BW103" i="1"/>
  <c r="CH103" i="1" s="1"/>
  <c r="BV103" i="1"/>
  <c r="BU103" i="1"/>
  <c r="BT103" i="1"/>
  <c r="BQ103" i="1"/>
  <c r="BP103" i="1"/>
  <c r="BM103" i="1"/>
  <c r="BL103" i="1"/>
  <c r="BI103" i="1"/>
  <c r="BH103" i="1"/>
  <c r="BE103" i="1"/>
  <c r="BD103" i="1"/>
  <c r="BA103" i="1"/>
  <c r="AZ103" i="1"/>
  <c r="AW103" i="1"/>
  <c r="AV103" i="1"/>
  <c r="AS103" i="1"/>
  <c r="AR103" i="1"/>
  <c r="AO103" i="1"/>
  <c r="AN103" i="1"/>
  <c r="AK103" i="1"/>
  <c r="AJ103" i="1"/>
  <c r="AG103" i="1"/>
  <c r="AF103" i="1"/>
  <c r="AC103" i="1"/>
  <c r="AB103" i="1"/>
  <c r="Y103" i="1"/>
  <c r="X103" i="1"/>
  <c r="U103" i="1"/>
  <c r="T103" i="1"/>
  <c r="Q103" i="1"/>
  <c r="P103" i="1"/>
  <c r="M103" i="1"/>
  <c r="L103" i="1"/>
  <c r="I103" i="1"/>
  <c r="H103" i="1"/>
  <c r="E103" i="1"/>
  <c r="D103" i="1"/>
  <c r="CC102" i="1"/>
  <c r="CB102" i="1"/>
  <c r="CA102" i="1"/>
  <c r="BZ102" i="1"/>
  <c r="BY102" i="1"/>
  <c r="BX102" i="1"/>
  <c r="BW102" i="1"/>
  <c r="BV102" i="1"/>
  <c r="BU102" i="1"/>
  <c r="BT102" i="1"/>
  <c r="BQ102" i="1"/>
  <c r="BP102" i="1"/>
  <c r="BM102" i="1"/>
  <c r="BL102" i="1"/>
  <c r="BI102" i="1"/>
  <c r="BH102" i="1"/>
  <c r="BE102" i="1"/>
  <c r="BD102" i="1"/>
  <c r="BA102" i="1"/>
  <c r="AZ102" i="1"/>
  <c r="AW102" i="1"/>
  <c r="AV102" i="1"/>
  <c r="AS102" i="1"/>
  <c r="AR102" i="1"/>
  <c r="AO102" i="1"/>
  <c r="AN102" i="1"/>
  <c r="AK102" i="1"/>
  <c r="AJ102" i="1"/>
  <c r="AG102" i="1"/>
  <c r="AF102" i="1"/>
  <c r="AC102" i="1"/>
  <c r="AB102" i="1"/>
  <c r="Y102" i="1"/>
  <c r="X102" i="1"/>
  <c r="U102" i="1"/>
  <c r="T102" i="1"/>
  <c r="Q102" i="1"/>
  <c r="P102" i="1"/>
  <c r="M102" i="1"/>
  <c r="L102" i="1"/>
  <c r="I102" i="1"/>
  <c r="H102" i="1"/>
  <c r="E102" i="1"/>
  <c r="D102" i="1"/>
  <c r="CC101" i="1"/>
  <c r="CB101" i="1"/>
  <c r="CA101" i="1"/>
  <c r="BZ101" i="1"/>
  <c r="BY101" i="1"/>
  <c r="BX101" i="1"/>
  <c r="BW101" i="1"/>
  <c r="BV101" i="1"/>
  <c r="BU101" i="1"/>
  <c r="BT101" i="1"/>
  <c r="BQ101" i="1"/>
  <c r="BP101" i="1"/>
  <c r="BM101" i="1"/>
  <c r="BL101" i="1"/>
  <c r="BI101" i="1"/>
  <c r="BH101" i="1"/>
  <c r="BE101" i="1"/>
  <c r="BD101" i="1"/>
  <c r="BA101" i="1"/>
  <c r="AZ101" i="1"/>
  <c r="AW101" i="1"/>
  <c r="AV101" i="1"/>
  <c r="AS101" i="1"/>
  <c r="AR101" i="1"/>
  <c r="AO101" i="1"/>
  <c r="AN101" i="1"/>
  <c r="AK101" i="1"/>
  <c r="AJ101" i="1"/>
  <c r="AG101" i="1"/>
  <c r="AF101" i="1"/>
  <c r="AC101" i="1"/>
  <c r="AB101" i="1"/>
  <c r="Y101" i="1"/>
  <c r="X101" i="1"/>
  <c r="U101" i="1"/>
  <c r="T101" i="1"/>
  <c r="Q101" i="1"/>
  <c r="P101" i="1"/>
  <c r="M101" i="1"/>
  <c r="L101" i="1"/>
  <c r="I101" i="1"/>
  <c r="H101" i="1"/>
  <c r="E101" i="1"/>
  <c r="D101" i="1"/>
  <c r="CC100" i="1"/>
  <c r="CB100" i="1"/>
  <c r="CA100" i="1"/>
  <c r="BZ100" i="1"/>
  <c r="BY100" i="1"/>
  <c r="BX100" i="1"/>
  <c r="BW100" i="1"/>
  <c r="BV100" i="1"/>
  <c r="BU100" i="1"/>
  <c r="BT100" i="1"/>
  <c r="BQ100" i="1"/>
  <c r="BP100" i="1"/>
  <c r="BM100" i="1"/>
  <c r="BL100" i="1"/>
  <c r="BI100" i="1"/>
  <c r="BH100" i="1"/>
  <c r="BE100" i="1"/>
  <c r="BD100" i="1"/>
  <c r="BA100" i="1"/>
  <c r="AZ100" i="1"/>
  <c r="AW100" i="1"/>
  <c r="AV100" i="1"/>
  <c r="AS100" i="1"/>
  <c r="AR100" i="1"/>
  <c r="AO100" i="1"/>
  <c r="AN100" i="1"/>
  <c r="AK100" i="1"/>
  <c r="AJ100" i="1"/>
  <c r="AG100" i="1"/>
  <c r="AF100" i="1"/>
  <c r="AC100" i="1"/>
  <c r="AB100" i="1"/>
  <c r="Y100" i="1"/>
  <c r="X100" i="1"/>
  <c r="U100" i="1"/>
  <c r="T100" i="1"/>
  <c r="Q100" i="1"/>
  <c r="P100" i="1"/>
  <c r="M100" i="1"/>
  <c r="L100" i="1"/>
  <c r="I100" i="1"/>
  <c r="H100" i="1"/>
  <c r="E100" i="1"/>
  <c r="D100" i="1"/>
  <c r="CC99" i="1"/>
  <c r="CB99" i="1"/>
  <c r="CA99" i="1"/>
  <c r="BZ99" i="1"/>
  <c r="BY99" i="1"/>
  <c r="BX99" i="1"/>
  <c r="BW99" i="1"/>
  <c r="BV99" i="1"/>
  <c r="BU99" i="1"/>
  <c r="BT99" i="1"/>
  <c r="BQ99" i="1"/>
  <c r="BP99" i="1"/>
  <c r="BM99" i="1"/>
  <c r="BL99" i="1"/>
  <c r="BI99" i="1"/>
  <c r="BH99" i="1"/>
  <c r="BE99" i="1"/>
  <c r="BD99" i="1"/>
  <c r="BA99" i="1"/>
  <c r="AZ99" i="1"/>
  <c r="AW99" i="1"/>
  <c r="AV99" i="1"/>
  <c r="AS99" i="1"/>
  <c r="AR99" i="1"/>
  <c r="AO99" i="1"/>
  <c r="AN99" i="1"/>
  <c r="AK99" i="1"/>
  <c r="AJ99" i="1"/>
  <c r="AG99" i="1"/>
  <c r="AF99" i="1"/>
  <c r="AC99" i="1"/>
  <c r="AB99" i="1"/>
  <c r="Y99" i="1"/>
  <c r="X99" i="1"/>
  <c r="U99" i="1"/>
  <c r="T99" i="1"/>
  <c r="Q99" i="1"/>
  <c r="P99" i="1"/>
  <c r="M99" i="1"/>
  <c r="L99" i="1"/>
  <c r="I99" i="1"/>
  <c r="H99" i="1"/>
  <c r="E99" i="1"/>
  <c r="D99" i="1"/>
  <c r="CC98" i="1"/>
  <c r="CB98" i="1"/>
  <c r="CA98" i="1"/>
  <c r="BZ98" i="1"/>
  <c r="CF98" i="1" s="1"/>
  <c r="BY98" i="1"/>
  <c r="CH98" i="1" s="1"/>
  <c r="BX98" i="1"/>
  <c r="CD98" i="1" s="1"/>
  <c r="BW98" i="1"/>
  <c r="BV98" i="1"/>
  <c r="BU98" i="1"/>
  <c r="BT98" i="1"/>
  <c r="BQ98" i="1"/>
  <c r="BP98" i="1"/>
  <c r="BM98" i="1"/>
  <c r="BL98" i="1"/>
  <c r="BI98" i="1"/>
  <c r="BH98" i="1"/>
  <c r="BE98" i="1"/>
  <c r="BD98" i="1"/>
  <c r="BA98" i="1"/>
  <c r="AZ98" i="1"/>
  <c r="AW98" i="1"/>
  <c r="AV98" i="1"/>
  <c r="AS98" i="1"/>
  <c r="AR98" i="1"/>
  <c r="AO98" i="1"/>
  <c r="AN98" i="1"/>
  <c r="AK98" i="1"/>
  <c r="AJ98" i="1"/>
  <c r="AG98" i="1"/>
  <c r="AF98" i="1"/>
  <c r="AC98" i="1"/>
  <c r="AB98" i="1"/>
  <c r="Y98" i="1"/>
  <c r="X98" i="1"/>
  <c r="U98" i="1"/>
  <c r="T98" i="1"/>
  <c r="Q98" i="1"/>
  <c r="P98" i="1"/>
  <c r="M98" i="1"/>
  <c r="L98" i="1"/>
  <c r="I98" i="1"/>
  <c r="H98" i="1"/>
  <c r="E98" i="1"/>
  <c r="D98" i="1"/>
  <c r="CC97" i="1"/>
  <c r="CB97" i="1"/>
  <c r="CA97" i="1"/>
  <c r="BZ97" i="1"/>
  <c r="BY97" i="1"/>
  <c r="BX97" i="1"/>
  <c r="CD97" i="1" s="1"/>
  <c r="BW97" i="1"/>
  <c r="CE97" i="1" s="1"/>
  <c r="BV97" i="1"/>
  <c r="BU97" i="1"/>
  <c r="BT97" i="1"/>
  <c r="BQ97" i="1"/>
  <c r="BP97" i="1"/>
  <c r="BM97" i="1"/>
  <c r="BL97" i="1"/>
  <c r="BI97" i="1"/>
  <c r="BH97" i="1"/>
  <c r="BE97" i="1"/>
  <c r="BD97" i="1"/>
  <c r="BA97" i="1"/>
  <c r="AZ97" i="1"/>
  <c r="AW97" i="1"/>
  <c r="AV97" i="1"/>
  <c r="AS97" i="1"/>
  <c r="AR97" i="1"/>
  <c r="AO97" i="1"/>
  <c r="AN97" i="1"/>
  <c r="AK97" i="1"/>
  <c r="AJ97" i="1"/>
  <c r="AG97" i="1"/>
  <c r="AF97" i="1"/>
  <c r="AC97" i="1"/>
  <c r="AB97" i="1"/>
  <c r="Y97" i="1"/>
  <c r="X97" i="1"/>
  <c r="U97" i="1"/>
  <c r="T97" i="1"/>
  <c r="Q97" i="1"/>
  <c r="P97" i="1"/>
  <c r="M97" i="1"/>
  <c r="L97" i="1"/>
  <c r="I97" i="1"/>
  <c r="H97" i="1"/>
  <c r="E97" i="1"/>
  <c r="D97" i="1"/>
  <c r="CC96" i="1"/>
  <c r="CB96" i="1"/>
  <c r="CA96" i="1"/>
  <c r="BZ96" i="1"/>
  <c r="BY96" i="1"/>
  <c r="CE96" i="1" s="1"/>
  <c r="BX96" i="1"/>
  <c r="CF96" i="1" s="1"/>
  <c r="BW96" i="1"/>
  <c r="BV96" i="1"/>
  <c r="CD96" i="1" s="1"/>
  <c r="BU96" i="1"/>
  <c r="BT96" i="1"/>
  <c r="BQ96" i="1"/>
  <c r="BP96" i="1"/>
  <c r="BM96" i="1"/>
  <c r="BL96" i="1"/>
  <c r="BI96" i="1"/>
  <c r="BH96" i="1"/>
  <c r="BE96" i="1"/>
  <c r="BD96" i="1"/>
  <c r="BA96" i="1"/>
  <c r="AZ96" i="1"/>
  <c r="AW96" i="1"/>
  <c r="AV96" i="1"/>
  <c r="AS96" i="1"/>
  <c r="AR96" i="1"/>
  <c r="AO96" i="1"/>
  <c r="AN96" i="1"/>
  <c r="AK96" i="1"/>
  <c r="AJ96" i="1"/>
  <c r="AG96" i="1"/>
  <c r="AF96" i="1"/>
  <c r="AC96" i="1"/>
  <c r="AB96" i="1"/>
  <c r="Y96" i="1"/>
  <c r="X96" i="1"/>
  <c r="U96" i="1"/>
  <c r="T96" i="1"/>
  <c r="Q96" i="1"/>
  <c r="P96" i="1"/>
  <c r="M96" i="1"/>
  <c r="L96" i="1"/>
  <c r="I96" i="1"/>
  <c r="H96" i="1"/>
  <c r="E96" i="1"/>
  <c r="D96" i="1"/>
  <c r="CC95" i="1"/>
  <c r="CB95" i="1"/>
  <c r="CA95" i="1"/>
  <c r="BZ95" i="1"/>
  <c r="BY95" i="1"/>
  <c r="CG95" i="1" s="1"/>
  <c r="BX95" i="1"/>
  <c r="CF95" i="1" s="1"/>
  <c r="BW95" i="1"/>
  <c r="CH95" i="1" s="1"/>
  <c r="BV95" i="1"/>
  <c r="BU95" i="1"/>
  <c r="BT95" i="1"/>
  <c r="BQ95" i="1"/>
  <c r="BP95" i="1"/>
  <c r="BM95" i="1"/>
  <c r="BL95" i="1"/>
  <c r="BI95" i="1"/>
  <c r="BH95" i="1"/>
  <c r="BE95" i="1"/>
  <c r="BD95" i="1"/>
  <c r="BA95" i="1"/>
  <c r="AZ95" i="1"/>
  <c r="AW95" i="1"/>
  <c r="AV95" i="1"/>
  <c r="AS95" i="1"/>
  <c r="AR95" i="1"/>
  <c r="AO95" i="1"/>
  <c r="AN95" i="1"/>
  <c r="AK95" i="1"/>
  <c r="AJ95" i="1"/>
  <c r="AG95" i="1"/>
  <c r="AF95" i="1"/>
  <c r="AC95" i="1"/>
  <c r="AB95" i="1"/>
  <c r="Y95" i="1"/>
  <c r="X95" i="1"/>
  <c r="U95" i="1"/>
  <c r="T95" i="1"/>
  <c r="Q95" i="1"/>
  <c r="P95" i="1"/>
  <c r="M95" i="1"/>
  <c r="L95" i="1"/>
  <c r="I95" i="1"/>
  <c r="H95" i="1"/>
  <c r="E95" i="1"/>
  <c r="D95" i="1"/>
  <c r="CC94" i="1"/>
  <c r="CB94" i="1"/>
  <c r="CA94" i="1"/>
  <c r="BZ94" i="1"/>
  <c r="BY94" i="1"/>
  <c r="CG94" i="1" s="1"/>
  <c r="BX94" i="1"/>
  <c r="CF94" i="1" s="1"/>
  <c r="BW94" i="1"/>
  <c r="CH94" i="1" s="1"/>
  <c r="BV94" i="1"/>
  <c r="BU94" i="1"/>
  <c r="BT94" i="1"/>
  <c r="BQ94" i="1"/>
  <c r="BP94" i="1"/>
  <c r="BM94" i="1"/>
  <c r="BL94" i="1"/>
  <c r="BI94" i="1"/>
  <c r="BH94" i="1"/>
  <c r="BE94" i="1"/>
  <c r="BD94" i="1"/>
  <c r="BA94" i="1"/>
  <c r="AZ94" i="1"/>
  <c r="AW94" i="1"/>
  <c r="AV94" i="1"/>
  <c r="AS94" i="1"/>
  <c r="AR94" i="1"/>
  <c r="AO94" i="1"/>
  <c r="AN94" i="1"/>
  <c r="AK94" i="1"/>
  <c r="AJ94" i="1"/>
  <c r="AG94" i="1"/>
  <c r="AF94" i="1"/>
  <c r="AC94" i="1"/>
  <c r="AB94" i="1"/>
  <c r="Y94" i="1"/>
  <c r="X94" i="1"/>
  <c r="U94" i="1"/>
  <c r="T94" i="1"/>
  <c r="Q94" i="1"/>
  <c r="P94" i="1"/>
  <c r="M94" i="1"/>
  <c r="L94" i="1"/>
  <c r="I94" i="1"/>
  <c r="H94" i="1"/>
  <c r="E94" i="1"/>
  <c r="D94" i="1"/>
  <c r="CC93" i="1"/>
  <c r="CB93" i="1"/>
  <c r="CA93" i="1"/>
  <c r="BZ93" i="1"/>
  <c r="CF93" i="1" s="1"/>
  <c r="BY93" i="1"/>
  <c r="CH93" i="1" s="1"/>
  <c r="BX93" i="1"/>
  <c r="CD93" i="1" s="1"/>
  <c r="BW93" i="1"/>
  <c r="BV93" i="1"/>
  <c r="BU93" i="1"/>
  <c r="BT93" i="1"/>
  <c r="BQ93" i="1"/>
  <c r="BP93" i="1"/>
  <c r="BM93" i="1"/>
  <c r="BL93" i="1"/>
  <c r="BI93" i="1"/>
  <c r="BH93" i="1"/>
  <c r="BE93" i="1"/>
  <c r="BD93" i="1"/>
  <c r="BA93" i="1"/>
  <c r="AZ93" i="1"/>
  <c r="AW93" i="1"/>
  <c r="AV93" i="1"/>
  <c r="AS93" i="1"/>
  <c r="AR93" i="1"/>
  <c r="AO93" i="1"/>
  <c r="AN93" i="1"/>
  <c r="AK93" i="1"/>
  <c r="AJ93" i="1"/>
  <c r="AG93" i="1"/>
  <c r="AF93" i="1"/>
  <c r="AC93" i="1"/>
  <c r="AB93" i="1"/>
  <c r="Y93" i="1"/>
  <c r="X93" i="1"/>
  <c r="U93" i="1"/>
  <c r="T93" i="1"/>
  <c r="Q93" i="1"/>
  <c r="P93" i="1"/>
  <c r="M93" i="1"/>
  <c r="L93" i="1"/>
  <c r="I93" i="1"/>
  <c r="H93" i="1"/>
  <c r="E93" i="1"/>
  <c r="D93" i="1"/>
  <c r="CD92" i="1"/>
  <c r="CC92" i="1"/>
  <c r="CB92" i="1"/>
  <c r="CA92" i="1"/>
  <c r="CH92" i="1" s="1"/>
  <c r="BZ92" i="1"/>
  <c r="CF92" i="1" s="1"/>
  <c r="BY92" i="1"/>
  <c r="CE92" i="1" s="1"/>
  <c r="BX92" i="1"/>
  <c r="BW92" i="1"/>
  <c r="BV92" i="1"/>
  <c r="BU92" i="1"/>
  <c r="BT92" i="1"/>
  <c r="BQ92" i="1"/>
  <c r="BP92" i="1"/>
  <c r="BM92" i="1"/>
  <c r="BL92" i="1"/>
  <c r="BI92" i="1"/>
  <c r="BH92" i="1"/>
  <c r="BE92" i="1"/>
  <c r="BD92" i="1"/>
  <c r="BA92" i="1"/>
  <c r="AZ92" i="1"/>
  <c r="AW92" i="1"/>
  <c r="AV92" i="1"/>
  <c r="AS92" i="1"/>
  <c r="AR92" i="1"/>
  <c r="AO92" i="1"/>
  <c r="AN92" i="1"/>
  <c r="AK92" i="1"/>
  <c r="AJ92" i="1"/>
  <c r="AG92" i="1"/>
  <c r="AF92" i="1"/>
  <c r="AC92" i="1"/>
  <c r="AB92" i="1"/>
  <c r="Y92" i="1"/>
  <c r="X92" i="1"/>
  <c r="U92" i="1"/>
  <c r="T92" i="1"/>
  <c r="Q92" i="1"/>
  <c r="P92" i="1"/>
  <c r="M92" i="1"/>
  <c r="L92" i="1"/>
  <c r="I92" i="1"/>
  <c r="H92" i="1"/>
  <c r="E92" i="1"/>
  <c r="D92" i="1"/>
  <c r="CC91" i="1"/>
  <c r="CB91" i="1"/>
  <c r="CA91" i="1"/>
  <c r="CH91" i="1" s="1"/>
  <c r="BZ91" i="1"/>
  <c r="CF91" i="1" s="1"/>
  <c r="BY91" i="1"/>
  <c r="CE91" i="1" s="1"/>
  <c r="BX91" i="1"/>
  <c r="BW91" i="1"/>
  <c r="BV91" i="1"/>
  <c r="BU91" i="1"/>
  <c r="BT91" i="1"/>
  <c r="BQ91" i="1"/>
  <c r="BP91" i="1"/>
  <c r="BM91" i="1"/>
  <c r="BL91" i="1"/>
  <c r="BI91" i="1"/>
  <c r="BH91" i="1"/>
  <c r="BE91" i="1"/>
  <c r="BD91" i="1"/>
  <c r="BA91" i="1"/>
  <c r="AZ91" i="1"/>
  <c r="AW91" i="1"/>
  <c r="AV91" i="1"/>
  <c r="AS91" i="1"/>
  <c r="AR91" i="1"/>
  <c r="AO91" i="1"/>
  <c r="AN91" i="1"/>
  <c r="AK91" i="1"/>
  <c r="AJ91" i="1"/>
  <c r="AG91" i="1"/>
  <c r="AF91" i="1"/>
  <c r="AC91" i="1"/>
  <c r="AB91" i="1"/>
  <c r="Y91" i="1"/>
  <c r="X91" i="1"/>
  <c r="U91" i="1"/>
  <c r="T91" i="1"/>
  <c r="Q91" i="1"/>
  <c r="P91" i="1"/>
  <c r="M91" i="1"/>
  <c r="L91" i="1"/>
  <c r="I91" i="1"/>
  <c r="H91" i="1"/>
  <c r="E91" i="1"/>
  <c r="D91" i="1"/>
  <c r="CD90" i="1"/>
  <c r="CC90" i="1"/>
  <c r="CB90" i="1"/>
  <c r="CA90" i="1"/>
  <c r="CH90" i="1" s="1"/>
  <c r="BZ90" i="1"/>
  <c r="CF90" i="1" s="1"/>
  <c r="BY90" i="1"/>
  <c r="CE90" i="1" s="1"/>
  <c r="BX90" i="1"/>
  <c r="BW90" i="1"/>
  <c r="BV90" i="1"/>
  <c r="BU90" i="1"/>
  <c r="BT90" i="1"/>
  <c r="BQ90" i="1"/>
  <c r="BP90" i="1"/>
  <c r="BM90" i="1"/>
  <c r="BL90" i="1"/>
  <c r="BI90" i="1"/>
  <c r="BH90" i="1"/>
  <c r="BE90" i="1"/>
  <c r="BD90" i="1"/>
  <c r="BA90" i="1"/>
  <c r="AZ90" i="1"/>
  <c r="AW90" i="1"/>
  <c r="AV90" i="1"/>
  <c r="AS90" i="1"/>
  <c r="AR90" i="1"/>
  <c r="AO90" i="1"/>
  <c r="AN90" i="1"/>
  <c r="AK90" i="1"/>
  <c r="AJ90" i="1"/>
  <c r="AG90" i="1"/>
  <c r="AF90" i="1"/>
  <c r="AC90" i="1"/>
  <c r="AB90" i="1"/>
  <c r="Y90" i="1"/>
  <c r="X90" i="1"/>
  <c r="U90" i="1"/>
  <c r="T90" i="1"/>
  <c r="Q90" i="1"/>
  <c r="P90" i="1"/>
  <c r="M90" i="1"/>
  <c r="L90" i="1"/>
  <c r="I90" i="1"/>
  <c r="H90" i="1"/>
  <c r="E90" i="1"/>
  <c r="D90" i="1"/>
  <c r="CC89" i="1"/>
  <c r="CB89" i="1"/>
  <c r="CA89" i="1"/>
  <c r="BZ89" i="1"/>
  <c r="BY89" i="1"/>
  <c r="CH89" i="1" s="1"/>
  <c r="BX89" i="1"/>
  <c r="BW89" i="1"/>
  <c r="BV89" i="1"/>
  <c r="BU89" i="1"/>
  <c r="BT89" i="1"/>
  <c r="BQ89" i="1"/>
  <c r="BP89" i="1"/>
  <c r="BM89" i="1"/>
  <c r="BL89" i="1"/>
  <c r="BI89" i="1"/>
  <c r="BH89" i="1"/>
  <c r="BE89" i="1"/>
  <c r="BD89" i="1"/>
  <c r="BA89" i="1"/>
  <c r="AZ89" i="1"/>
  <c r="AW89" i="1"/>
  <c r="AV89" i="1"/>
  <c r="AS89" i="1"/>
  <c r="AR89" i="1"/>
  <c r="AO89" i="1"/>
  <c r="AN89" i="1"/>
  <c r="AK89" i="1"/>
  <c r="AJ89" i="1"/>
  <c r="AG89" i="1"/>
  <c r="AF89" i="1"/>
  <c r="AC89" i="1"/>
  <c r="AB89" i="1"/>
  <c r="Y89" i="1"/>
  <c r="X89" i="1"/>
  <c r="U89" i="1"/>
  <c r="T89" i="1"/>
  <c r="Q89" i="1"/>
  <c r="P89" i="1"/>
  <c r="M89" i="1"/>
  <c r="L89" i="1"/>
  <c r="I89" i="1"/>
  <c r="H89" i="1"/>
  <c r="E89" i="1"/>
  <c r="D89" i="1"/>
  <c r="CC88" i="1"/>
  <c r="CB88" i="1"/>
  <c r="CA88" i="1"/>
  <c r="BZ88" i="1"/>
  <c r="BY88" i="1"/>
  <c r="BX88" i="1"/>
  <c r="BW88" i="1"/>
  <c r="BV88" i="1"/>
  <c r="BU88" i="1"/>
  <c r="BT88" i="1"/>
  <c r="BQ88" i="1"/>
  <c r="BP88" i="1"/>
  <c r="BM88" i="1"/>
  <c r="BL88" i="1"/>
  <c r="BI88" i="1"/>
  <c r="BH88" i="1"/>
  <c r="BE88" i="1"/>
  <c r="BD88" i="1"/>
  <c r="BA88" i="1"/>
  <c r="AZ88" i="1"/>
  <c r="AW88" i="1"/>
  <c r="AV88" i="1"/>
  <c r="AS88" i="1"/>
  <c r="AR88" i="1"/>
  <c r="AO88" i="1"/>
  <c r="AN88" i="1"/>
  <c r="AK88" i="1"/>
  <c r="AJ88" i="1"/>
  <c r="AG88" i="1"/>
  <c r="AF88" i="1"/>
  <c r="AC88" i="1"/>
  <c r="AB88" i="1"/>
  <c r="Y88" i="1"/>
  <c r="X88" i="1"/>
  <c r="U88" i="1"/>
  <c r="T88" i="1"/>
  <c r="Q88" i="1"/>
  <c r="P88" i="1"/>
  <c r="M88" i="1"/>
  <c r="L88" i="1"/>
  <c r="I88" i="1"/>
  <c r="H88" i="1"/>
  <c r="E88" i="1"/>
  <c r="D88" i="1"/>
  <c r="CC87" i="1"/>
  <c r="CB87" i="1"/>
  <c r="CA87" i="1"/>
  <c r="BZ87" i="1"/>
  <c r="BY87" i="1"/>
  <c r="BX87" i="1"/>
  <c r="CF87" i="1" s="1"/>
  <c r="BW87" i="1"/>
  <c r="CH87" i="1" s="1"/>
  <c r="BV87" i="1"/>
  <c r="BU87" i="1"/>
  <c r="BT87" i="1"/>
  <c r="BQ87" i="1"/>
  <c r="BP87" i="1"/>
  <c r="BM87" i="1"/>
  <c r="BL87" i="1"/>
  <c r="BI87" i="1"/>
  <c r="BH87" i="1"/>
  <c r="BE87" i="1"/>
  <c r="BD87" i="1"/>
  <c r="BA87" i="1"/>
  <c r="AZ87" i="1"/>
  <c r="AW87" i="1"/>
  <c r="AV87" i="1"/>
  <c r="AS87" i="1"/>
  <c r="AR87" i="1"/>
  <c r="AO87" i="1"/>
  <c r="AN87" i="1"/>
  <c r="AK87" i="1"/>
  <c r="AJ87" i="1"/>
  <c r="AG87" i="1"/>
  <c r="AF87" i="1"/>
  <c r="AC87" i="1"/>
  <c r="AB87" i="1"/>
  <c r="Y87" i="1"/>
  <c r="X87" i="1"/>
  <c r="U87" i="1"/>
  <c r="T87" i="1"/>
  <c r="Q87" i="1"/>
  <c r="P87" i="1"/>
  <c r="M87" i="1"/>
  <c r="L87" i="1"/>
  <c r="I87" i="1"/>
  <c r="H87" i="1"/>
  <c r="E87" i="1"/>
  <c r="D87" i="1"/>
  <c r="CC86" i="1"/>
  <c r="CB86" i="1"/>
  <c r="CA86" i="1"/>
  <c r="BZ86" i="1"/>
  <c r="BY86" i="1"/>
  <c r="BX86" i="1"/>
  <c r="BW86" i="1"/>
  <c r="CH86" i="1" s="1"/>
  <c r="BV86" i="1"/>
  <c r="BU86" i="1"/>
  <c r="BT86" i="1"/>
  <c r="BQ86" i="1"/>
  <c r="BP86" i="1"/>
  <c r="BM86" i="1"/>
  <c r="BL86" i="1"/>
  <c r="BI86" i="1"/>
  <c r="BH86" i="1"/>
  <c r="BE86" i="1"/>
  <c r="BD86" i="1"/>
  <c r="BA86" i="1"/>
  <c r="AZ86" i="1"/>
  <c r="AW86" i="1"/>
  <c r="AV86" i="1"/>
  <c r="AS86" i="1"/>
  <c r="AR86" i="1"/>
  <c r="AO86" i="1"/>
  <c r="AN86" i="1"/>
  <c r="AK86" i="1"/>
  <c r="AJ86" i="1"/>
  <c r="AG86" i="1"/>
  <c r="AF86" i="1"/>
  <c r="AC86" i="1"/>
  <c r="AB86" i="1"/>
  <c r="Y86" i="1"/>
  <c r="X86" i="1"/>
  <c r="U86" i="1"/>
  <c r="T86" i="1"/>
  <c r="Q86" i="1"/>
  <c r="P86" i="1"/>
  <c r="M86" i="1"/>
  <c r="L86" i="1"/>
  <c r="I86" i="1"/>
  <c r="H86" i="1"/>
  <c r="E86" i="1"/>
  <c r="D86" i="1"/>
  <c r="CC85" i="1"/>
  <c r="CB85" i="1"/>
  <c r="CA85" i="1"/>
  <c r="BZ85" i="1"/>
  <c r="BY85" i="1"/>
  <c r="BX85" i="1"/>
  <c r="CF85" i="1" s="1"/>
  <c r="BW85" i="1"/>
  <c r="BV85" i="1"/>
  <c r="BU85" i="1"/>
  <c r="BT85" i="1"/>
  <c r="BQ85" i="1"/>
  <c r="BP85" i="1"/>
  <c r="BM85" i="1"/>
  <c r="BL85" i="1"/>
  <c r="BI85" i="1"/>
  <c r="BH85" i="1"/>
  <c r="BE85" i="1"/>
  <c r="BD85" i="1"/>
  <c r="BA85" i="1"/>
  <c r="AZ85" i="1"/>
  <c r="AW85" i="1"/>
  <c r="AV85" i="1"/>
  <c r="AS85" i="1"/>
  <c r="AR85" i="1"/>
  <c r="AO85" i="1"/>
  <c r="AN85" i="1"/>
  <c r="AK85" i="1"/>
  <c r="AJ85" i="1"/>
  <c r="AG85" i="1"/>
  <c r="AF85" i="1"/>
  <c r="AC85" i="1"/>
  <c r="AB85" i="1"/>
  <c r="Y85" i="1"/>
  <c r="X85" i="1"/>
  <c r="U85" i="1"/>
  <c r="T85" i="1"/>
  <c r="Q85" i="1"/>
  <c r="P85" i="1"/>
  <c r="M85" i="1"/>
  <c r="L85" i="1"/>
  <c r="I85" i="1"/>
  <c r="H85" i="1"/>
  <c r="E85" i="1"/>
  <c r="D85" i="1"/>
  <c r="CC84" i="1"/>
  <c r="CB84" i="1"/>
  <c r="CA84" i="1"/>
  <c r="BZ84" i="1"/>
  <c r="BY84" i="1"/>
  <c r="BX84" i="1"/>
  <c r="CF84" i="1" s="1"/>
  <c r="BW84" i="1"/>
  <c r="BV84" i="1"/>
  <c r="BU84" i="1"/>
  <c r="BT84" i="1"/>
  <c r="BQ84" i="1"/>
  <c r="BP84" i="1"/>
  <c r="BM84" i="1"/>
  <c r="BL84" i="1"/>
  <c r="BI84" i="1"/>
  <c r="BH84" i="1"/>
  <c r="BE84" i="1"/>
  <c r="BD84" i="1"/>
  <c r="BA84" i="1"/>
  <c r="AZ84" i="1"/>
  <c r="AW84" i="1"/>
  <c r="AV84" i="1"/>
  <c r="AS84" i="1"/>
  <c r="AR84" i="1"/>
  <c r="AO84" i="1"/>
  <c r="AN84" i="1"/>
  <c r="AK84" i="1"/>
  <c r="AJ84" i="1"/>
  <c r="AG84" i="1"/>
  <c r="AF84" i="1"/>
  <c r="AC84" i="1"/>
  <c r="AB84" i="1"/>
  <c r="Y84" i="1"/>
  <c r="X84" i="1"/>
  <c r="U84" i="1"/>
  <c r="T84" i="1"/>
  <c r="Q84" i="1"/>
  <c r="P84" i="1"/>
  <c r="M84" i="1"/>
  <c r="L84" i="1"/>
  <c r="I84" i="1"/>
  <c r="H84" i="1"/>
  <c r="E84" i="1"/>
  <c r="D84" i="1"/>
  <c r="CC83" i="1"/>
  <c r="CB83" i="1"/>
  <c r="CA83" i="1"/>
  <c r="BZ83" i="1"/>
  <c r="BY83" i="1"/>
  <c r="CG83" i="1" s="1"/>
  <c r="BX83" i="1"/>
  <c r="BW83" i="1"/>
  <c r="BV83" i="1"/>
  <c r="BU83" i="1"/>
  <c r="BT83" i="1"/>
  <c r="BQ83" i="1"/>
  <c r="BP83" i="1"/>
  <c r="BM83" i="1"/>
  <c r="BL83" i="1"/>
  <c r="BI83" i="1"/>
  <c r="BH83" i="1"/>
  <c r="BE83" i="1"/>
  <c r="BD83" i="1"/>
  <c r="BA83" i="1"/>
  <c r="AZ83" i="1"/>
  <c r="AW83" i="1"/>
  <c r="AV83" i="1"/>
  <c r="AS83" i="1"/>
  <c r="AR83" i="1"/>
  <c r="AO83" i="1"/>
  <c r="AN83" i="1"/>
  <c r="AK83" i="1"/>
  <c r="AJ83" i="1"/>
  <c r="AG83" i="1"/>
  <c r="AF83" i="1"/>
  <c r="AC83" i="1"/>
  <c r="AB83" i="1"/>
  <c r="Y83" i="1"/>
  <c r="X83" i="1"/>
  <c r="U83" i="1"/>
  <c r="T83" i="1"/>
  <c r="Q83" i="1"/>
  <c r="P83" i="1"/>
  <c r="M83" i="1"/>
  <c r="L83" i="1"/>
  <c r="I83" i="1"/>
  <c r="H83" i="1"/>
  <c r="E83" i="1"/>
  <c r="D83" i="1"/>
  <c r="CC82" i="1"/>
  <c r="CB82" i="1"/>
  <c r="CA82" i="1"/>
  <c r="BZ82" i="1"/>
  <c r="BY82" i="1"/>
  <c r="BX82" i="1"/>
  <c r="CF82" i="1" s="1"/>
  <c r="BW82" i="1"/>
  <c r="BV82" i="1"/>
  <c r="BU82" i="1"/>
  <c r="BT82" i="1"/>
  <c r="BQ82" i="1"/>
  <c r="BP82" i="1"/>
  <c r="BM82" i="1"/>
  <c r="BL82" i="1"/>
  <c r="BI82" i="1"/>
  <c r="BH82" i="1"/>
  <c r="BE82" i="1"/>
  <c r="BD82" i="1"/>
  <c r="BA82" i="1"/>
  <c r="AZ82" i="1"/>
  <c r="AW82" i="1"/>
  <c r="AV82" i="1"/>
  <c r="AS82" i="1"/>
  <c r="AR82" i="1"/>
  <c r="AO82" i="1"/>
  <c r="AN82" i="1"/>
  <c r="AK82" i="1"/>
  <c r="AJ82" i="1"/>
  <c r="AG82" i="1"/>
  <c r="AF82" i="1"/>
  <c r="AC82" i="1"/>
  <c r="AB82" i="1"/>
  <c r="Y82" i="1"/>
  <c r="X82" i="1"/>
  <c r="U82" i="1"/>
  <c r="T82" i="1"/>
  <c r="Q82" i="1"/>
  <c r="P82" i="1"/>
  <c r="M82" i="1"/>
  <c r="L82" i="1"/>
  <c r="I82" i="1"/>
  <c r="H82" i="1"/>
  <c r="E82" i="1"/>
  <c r="D82" i="1"/>
  <c r="CC81" i="1"/>
  <c r="CB81" i="1"/>
  <c r="CA81" i="1"/>
  <c r="BZ81" i="1"/>
  <c r="BY81" i="1"/>
  <c r="CG81" i="1" s="1"/>
  <c r="BX81" i="1"/>
  <c r="CF81" i="1" s="1"/>
  <c r="BW81" i="1"/>
  <c r="BV81" i="1"/>
  <c r="BU81" i="1"/>
  <c r="BT81" i="1"/>
  <c r="BQ81" i="1"/>
  <c r="BP81" i="1"/>
  <c r="BM81" i="1"/>
  <c r="BL81" i="1"/>
  <c r="BI81" i="1"/>
  <c r="BH81" i="1"/>
  <c r="BE81" i="1"/>
  <c r="BD81" i="1"/>
  <c r="BA81" i="1"/>
  <c r="AZ81" i="1"/>
  <c r="AW81" i="1"/>
  <c r="AV81" i="1"/>
  <c r="AS81" i="1"/>
  <c r="AR81" i="1"/>
  <c r="AO81" i="1"/>
  <c r="AN81" i="1"/>
  <c r="AK81" i="1"/>
  <c r="AJ81" i="1"/>
  <c r="AG81" i="1"/>
  <c r="AF81" i="1"/>
  <c r="AC81" i="1"/>
  <c r="AB81" i="1"/>
  <c r="Y81" i="1"/>
  <c r="X81" i="1"/>
  <c r="U81" i="1"/>
  <c r="T81" i="1"/>
  <c r="Q81" i="1"/>
  <c r="P81" i="1"/>
  <c r="M81" i="1"/>
  <c r="L81" i="1"/>
  <c r="I81" i="1"/>
  <c r="H81" i="1"/>
  <c r="E81" i="1"/>
  <c r="D81" i="1"/>
  <c r="CC80" i="1"/>
  <c r="CB80" i="1"/>
  <c r="CA80" i="1"/>
  <c r="BZ80" i="1"/>
  <c r="BY80" i="1"/>
  <c r="BX80" i="1"/>
  <c r="BW80" i="1"/>
  <c r="CH80" i="1" s="1"/>
  <c r="BV80" i="1"/>
  <c r="BU80" i="1"/>
  <c r="BT80" i="1"/>
  <c r="BQ80" i="1"/>
  <c r="BP80" i="1"/>
  <c r="BM80" i="1"/>
  <c r="BL80" i="1"/>
  <c r="BI80" i="1"/>
  <c r="BH80" i="1"/>
  <c r="BE80" i="1"/>
  <c r="BD80" i="1"/>
  <c r="BA80" i="1"/>
  <c r="AZ80" i="1"/>
  <c r="AW80" i="1"/>
  <c r="AV80" i="1"/>
  <c r="AS80" i="1"/>
  <c r="AR80" i="1"/>
  <c r="AO80" i="1"/>
  <c r="AN80" i="1"/>
  <c r="AK80" i="1"/>
  <c r="AJ80" i="1"/>
  <c r="AG80" i="1"/>
  <c r="AF80" i="1"/>
  <c r="AC80" i="1"/>
  <c r="AB80" i="1"/>
  <c r="Y80" i="1"/>
  <c r="X80" i="1"/>
  <c r="U80" i="1"/>
  <c r="T80" i="1"/>
  <c r="Q80" i="1"/>
  <c r="P80" i="1"/>
  <c r="M80" i="1"/>
  <c r="L80" i="1"/>
  <c r="I80" i="1"/>
  <c r="H80" i="1"/>
  <c r="E80" i="1"/>
  <c r="D80" i="1"/>
  <c r="CC79" i="1"/>
  <c r="CB79" i="1"/>
  <c r="CA79" i="1"/>
  <c r="BZ79" i="1"/>
  <c r="BY79" i="1"/>
  <c r="BX79" i="1"/>
  <c r="BW79" i="1"/>
  <c r="BV79" i="1"/>
  <c r="BU79" i="1"/>
  <c r="BT79" i="1"/>
  <c r="BQ79" i="1"/>
  <c r="BP79" i="1"/>
  <c r="BM79" i="1"/>
  <c r="BL79" i="1"/>
  <c r="BI79" i="1"/>
  <c r="BH79" i="1"/>
  <c r="BE79" i="1"/>
  <c r="BD79" i="1"/>
  <c r="BA79" i="1"/>
  <c r="AZ79" i="1"/>
  <c r="AW79" i="1"/>
  <c r="AV79" i="1"/>
  <c r="AS79" i="1"/>
  <c r="AR79" i="1"/>
  <c r="AO79" i="1"/>
  <c r="AN79" i="1"/>
  <c r="AK79" i="1"/>
  <c r="AJ79" i="1"/>
  <c r="AG79" i="1"/>
  <c r="AF79" i="1"/>
  <c r="AC79" i="1"/>
  <c r="AB79" i="1"/>
  <c r="Y79" i="1"/>
  <c r="X79" i="1"/>
  <c r="U79" i="1"/>
  <c r="T79" i="1"/>
  <c r="Q79" i="1"/>
  <c r="P79" i="1"/>
  <c r="M79" i="1"/>
  <c r="L79" i="1"/>
  <c r="I79" i="1"/>
  <c r="H79" i="1"/>
  <c r="E79" i="1"/>
  <c r="D79" i="1"/>
  <c r="CC78" i="1"/>
  <c r="CB78" i="1"/>
  <c r="CA78" i="1"/>
  <c r="BZ78" i="1"/>
  <c r="BY78" i="1"/>
  <c r="CG78" i="1" s="1"/>
  <c r="BX78" i="1"/>
  <c r="BW78" i="1"/>
  <c r="BV78" i="1"/>
  <c r="BU78" i="1"/>
  <c r="BT78" i="1"/>
  <c r="BQ78" i="1"/>
  <c r="BP78" i="1"/>
  <c r="BM78" i="1"/>
  <c r="BL78" i="1"/>
  <c r="BI78" i="1"/>
  <c r="BH78" i="1"/>
  <c r="BE78" i="1"/>
  <c r="BD78" i="1"/>
  <c r="BA78" i="1"/>
  <c r="AZ78" i="1"/>
  <c r="AW78" i="1"/>
  <c r="AV78" i="1"/>
  <c r="AS78" i="1"/>
  <c r="AR78" i="1"/>
  <c r="AO78" i="1"/>
  <c r="AN78" i="1"/>
  <c r="AK78" i="1"/>
  <c r="AJ78" i="1"/>
  <c r="AG78" i="1"/>
  <c r="AF78" i="1"/>
  <c r="AC78" i="1"/>
  <c r="AB78" i="1"/>
  <c r="Y78" i="1"/>
  <c r="X78" i="1"/>
  <c r="U78" i="1"/>
  <c r="T78" i="1"/>
  <c r="Q78" i="1"/>
  <c r="P78" i="1"/>
  <c r="M78" i="1"/>
  <c r="L78" i="1"/>
  <c r="I78" i="1"/>
  <c r="H78" i="1"/>
  <c r="E78" i="1"/>
  <c r="D78" i="1"/>
  <c r="CC77" i="1"/>
  <c r="CB77" i="1"/>
  <c r="CA77" i="1"/>
  <c r="BZ77" i="1"/>
  <c r="BY77" i="1"/>
  <c r="BX77" i="1"/>
  <c r="BW77" i="1"/>
  <c r="CH77" i="1" s="1"/>
  <c r="BV77" i="1"/>
  <c r="BU77" i="1"/>
  <c r="BT77" i="1"/>
  <c r="BQ77" i="1"/>
  <c r="BP77" i="1"/>
  <c r="BM77" i="1"/>
  <c r="BL77" i="1"/>
  <c r="BI77" i="1"/>
  <c r="BH77" i="1"/>
  <c r="BE77" i="1"/>
  <c r="BD77" i="1"/>
  <c r="BA77" i="1"/>
  <c r="AZ77" i="1"/>
  <c r="AW77" i="1"/>
  <c r="AV77" i="1"/>
  <c r="AS77" i="1"/>
  <c r="AR77" i="1"/>
  <c r="AO77" i="1"/>
  <c r="AN77" i="1"/>
  <c r="AK77" i="1"/>
  <c r="AJ77" i="1"/>
  <c r="AG77" i="1"/>
  <c r="AF77" i="1"/>
  <c r="AC77" i="1"/>
  <c r="AB77" i="1"/>
  <c r="Y77" i="1"/>
  <c r="X77" i="1"/>
  <c r="U77" i="1"/>
  <c r="T77" i="1"/>
  <c r="Q77" i="1"/>
  <c r="P77" i="1"/>
  <c r="M77" i="1"/>
  <c r="L77" i="1"/>
  <c r="I77" i="1"/>
  <c r="H77" i="1"/>
  <c r="E77" i="1"/>
  <c r="D77" i="1"/>
  <c r="CC76" i="1"/>
  <c r="CB76" i="1"/>
  <c r="CA76" i="1"/>
  <c r="BZ76" i="1"/>
  <c r="BY76" i="1"/>
  <c r="BX76" i="1"/>
  <c r="CF76" i="1" s="1"/>
  <c r="BW76" i="1"/>
  <c r="BV76" i="1"/>
  <c r="BU76" i="1"/>
  <c r="BT76" i="1"/>
  <c r="BQ76" i="1"/>
  <c r="BP76" i="1"/>
  <c r="BM76" i="1"/>
  <c r="BL76" i="1"/>
  <c r="BI76" i="1"/>
  <c r="BH76" i="1"/>
  <c r="BE76" i="1"/>
  <c r="BD76" i="1"/>
  <c r="BA76" i="1"/>
  <c r="AZ76" i="1"/>
  <c r="AW76" i="1"/>
  <c r="AV76" i="1"/>
  <c r="AS76" i="1"/>
  <c r="AR76" i="1"/>
  <c r="AO76" i="1"/>
  <c r="AN76" i="1"/>
  <c r="AK76" i="1"/>
  <c r="AJ76" i="1"/>
  <c r="AG76" i="1"/>
  <c r="AF76" i="1"/>
  <c r="AC76" i="1"/>
  <c r="AB76" i="1"/>
  <c r="Y76" i="1"/>
  <c r="X76" i="1"/>
  <c r="U76" i="1"/>
  <c r="T76" i="1"/>
  <c r="Q76" i="1"/>
  <c r="P76" i="1"/>
  <c r="M76" i="1"/>
  <c r="L76" i="1"/>
  <c r="I76" i="1"/>
  <c r="H76" i="1"/>
  <c r="E76" i="1"/>
  <c r="D76" i="1"/>
  <c r="CC75" i="1"/>
  <c r="CB75" i="1"/>
  <c r="CA75" i="1"/>
  <c r="BZ75" i="1"/>
  <c r="BY75" i="1"/>
  <c r="BX75" i="1"/>
  <c r="BW75" i="1"/>
  <c r="BV75" i="1"/>
  <c r="BU75" i="1"/>
  <c r="BT75" i="1"/>
  <c r="BQ75" i="1"/>
  <c r="BP75" i="1"/>
  <c r="BM75" i="1"/>
  <c r="BL75" i="1"/>
  <c r="BI75" i="1"/>
  <c r="BH75" i="1"/>
  <c r="BE75" i="1"/>
  <c r="BD75" i="1"/>
  <c r="BA75" i="1"/>
  <c r="AZ75" i="1"/>
  <c r="AW75" i="1"/>
  <c r="AV75" i="1"/>
  <c r="AS75" i="1"/>
  <c r="AR75" i="1"/>
  <c r="AO75" i="1"/>
  <c r="AN75" i="1"/>
  <c r="AK75" i="1"/>
  <c r="AJ75" i="1"/>
  <c r="AG75" i="1"/>
  <c r="AF75" i="1"/>
  <c r="AC75" i="1"/>
  <c r="AB75" i="1"/>
  <c r="Y75" i="1"/>
  <c r="X75" i="1"/>
  <c r="U75" i="1"/>
  <c r="T75" i="1"/>
  <c r="Q75" i="1"/>
  <c r="P75" i="1"/>
  <c r="M75" i="1"/>
  <c r="L75" i="1"/>
  <c r="I75" i="1"/>
  <c r="H75" i="1"/>
  <c r="E75" i="1"/>
  <c r="D75" i="1"/>
  <c r="CC74" i="1"/>
  <c r="CB74" i="1"/>
  <c r="CA74" i="1"/>
  <c r="BZ74" i="1"/>
  <c r="BY74" i="1"/>
  <c r="BX74" i="1"/>
  <c r="CD74" i="1" s="1"/>
  <c r="BW74" i="1"/>
  <c r="BV74" i="1"/>
  <c r="BU74" i="1"/>
  <c r="BT74" i="1"/>
  <c r="BQ74" i="1"/>
  <c r="BP74" i="1"/>
  <c r="BM74" i="1"/>
  <c r="BL74" i="1"/>
  <c r="BI74" i="1"/>
  <c r="BH74" i="1"/>
  <c r="BE74" i="1"/>
  <c r="BD74" i="1"/>
  <c r="BA74" i="1"/>
  <c r="AZ74" i="1"/>
  <c r="AW74" i="1"/>
  <c r="AV74" i="1"/>
  <c r="AS74" i="1"/>
  <c r="AR74" i="1"/>
  <c r="AO74" i="1"/>
  <c r="AN74" i="1"/>
  <c r="AK74" i="1"/>
  <c r="AJ74" i="1"/>
  <c r="AG74" i="1"/>
  <c r="AF74" i="1"/>
  <c r="AC74" i="1"/>
  <c r="AB74" i="1"/>
  <c r="Y74" i="1"/>
  <c r="X74" i="1"/>
  <c r="U74" i="1"/>
  <c r="T74" i="1"/>
  <c r="Q74" i="1"/>
  <c r="P74" i="1"/>
  <c r="M74" i="1"/>
  <c r="L74" i="1"/>
  <c r="I74" i="1"/>
  <c r="H74" i="1"/>
  <c r="E74" i="1"/>
  <c r="D74" i="1"/>
  <c r="CC73" i="1"/>
  <c r="CB73" i="1"/>
  <c r="CA73" i="1"/>
  <c r="BZ73" i="1"/>
  <c r="BY73" i="1"/>
  <c r="CE73" i="1" s="1"/>
  <c r="BX73" i="1"/>
  <c r="BW73" i="1"/>
  <c r="BV73" i="1"/>
  <c r="CD73" i="1" s="1"/>
  <c r="BU73" i="1"/>
  <c r="BT73" i="1"/>
  <c r="BQ73" i="1"/>
  <c r="BP73" i="1"/>
  <c r="BM73" i="1"/>
  <c r="BL73" i="1"/>
  <c r="BI73" i="1"/>
  <c r="BH73" i="1"/>
  <c r="BE73" i="1"/>
  <c r="BD73" i="1"/>
  <c r="BA73" i="1"/>
  <c r="AZ73" i="1"/>
  <c r="AW73" i="1"/>
  <c r="AV73" i="1"/>
  <c r="AS73" i="1"/>
  <c r="AR73" i="1"/>
  <c r="AO73" i="1"/>
  <c r="AN73" i="1"/>
  <c r="AK73" i="1"/>
  <c r="AJ73" i="1"/>
  <c r="AG73" i="1"/>
  <c r="AF73" i="1"/>
  <c r="AC73" i="1"/>
  <c r="AB73" i="1"/>
  <c r="Y73" i="1"/>
  <c r="X73" i="1"/>
  <c r="U73" i="1"/>
  <c r="T73" i="1"/>
  <c r="Q73" i="1"/>
  <c r="P73" i="1"/>
  <c r="M73" i="1"/>
  <c r="L73" i="1"/>
  <c r="I73" i="1"/>
  <c r="H73" i="1"/>
  <c r="E73" i="1"/>
  <c r="D73" i="1"/>
  <c r="CC72" i="1"/>
  <c r="CB72" i="1"/>
  <c r="CA72" i="1"/>
  <c r="BZ72" i="1"/>
  <c r="BY72" i="1"/>
  <c r="CE72" i="1" s="1"/>
  <c r="BX72" i="1"/>
  <c r="CF72" i="1" s="1"/>
  <c r="BW72" i="1"/>
  <c r="BV72" i="1"/>
  <c r="BU72" i="1"/>
  <c r="BT72" i="1"/>
  <c r="BQ72" i="1"/>
  <c r="BP72" i="1"/>
  <c r="BM72" i="1"/>
  <c r="BL72" i="1"/>
  <c r="BI72" i="1"/>
  <c r="BH72" i="1"/>
  <c r="BE72" i="1"/>
  <c r="BD72" i="1"/>
  <c r="BA72" i="1"/>
  <c r="AZ72" i="1"/>
  <c r="AW72" i="1"/>
  <c r="AV72" i="1"/>
  <c r="AS72" i="1"/>
  <c r="AR72" i="1"/>
  <c r="AO72" i="1"/>
  <c r="AN72" i="1"/>
  <c r="AK72" i="1"/>
  <c r="AJ72" i="1"/>
  <c r="AG72" i="1"/>
  <c r="AF72" i="1"/>
  <c r="AC72" i="1"/>
  <c r="AB72" i="1"/>
  <c r="Y72" i="1"/>
  <c r="X72" i="1"/>
  <c r="U72" i="1"/>
  <c r="T72" i="1"/>
  <c r="Q72" i="1"/>
  <c r="P72" i="1"/>
  <c r="M72" i="1"/>
  <c r="L72" i="1"/>
  <c r="I72" i="1"/>
  <c r="H72" i="1"/>
  <c r="E72" i="1"/>
  <c r="D72" i="1"/>
  <c r="CC71" i="1"/>
  <c r="CB71" i="1"/>
  <c r="CA71" i="1"/>
  <c r="BZ71" i="1"/>
  <c r="BY71" i="1"/>
  <c r="CG71" i="1" s="1"/>
  <c r="BX71" i="1"/>
  <c r="CF71" i="1" s="1"/>
  <c r="BW71" i="1"/>
  <c r="CH71" i="1" s="1"/>
  <c r="BV71" i="1"/>
  <c r="CD71" i="1" s="1"/>
  <c r="BU71" i="1"/>
  <c r="BT71" i="1"/>
  <c r="BQ71" i="1"/>
  <c r="BP71" i="1"/>
  <c r="BM71" i="1"/>
  <c r="BL71" i="1"/>
  <c r="BI71" i="1"/>
  <c r="BH71" i="1"/>
  <c r="BE71" i="1"/>
  <c r="BD71" i="1"/>
  <c r="BA71" i="1"/>
  <c r="AZ71" i="1"/>
  <c r="AW71" i="1"/>
  <c r="AV71" i="1"/>
  <c r="AS71" i="1"/>
  <c r="AR71" i="1"/>
  <c r="AO71" i="1"/>
  <c r="AN71" i="1"/>
  <c r="AK71" i="1"/>
  <c r="AJ71" i="1"/>
  <c r="AG71" i="1"/>
  <c r="AF71" i="1"/>
  <c r="AC71" i="1"/>
  <c r="AB71" i="1"/>
  <c r="Y71" i="1"/>
  <c r="X71" i="1"/>
  <c r="U71" i="1"/>
  <c r="T71" i="1"/>
  <c r="Q71" i="1"/>
  <c r="P71" i="1"/>
  <c r="M71" i="1"/>
  <c r="L71" i="1"/>
  <c r="I71" i="1"/>
  <c r="H71" i="1"/>
  <c r="E71" i="1"/>
  <c r="D71" i="1"/>
  <c r="CC70" i="1"/>
  <c r="CB70" i="1"/>
  <c r="CA70" i="1"/>
  <c r="BZ70" i="1"/>
  <c r="BY70" i="1"/>
  <c r="CG70" i="1" s="1"/>
  <c r="BX70" i="1"/>
  <c r="CF70" i="1" s="1"/>
  <c r="BW70" i="1"/>
  <c r="CH70" i="1" s="1"/>
  <c r="BV70" i="1"/>
  <c r="BU70" i="1"/>
  <c r="BT70" i="1"/>
  <c r="BQ70" i="1"/>
  <c r="BP70" i="1"/>
  <c r="BM70" i="1"/>
  <c r="BL70" i="1"/>
  <c r="BI70" i="1"/>
  <c r="BH70" i="1"/>
  <c r="BE70" i="1"/>
  <c r="BD70" i="1"/>
  <c r="BA70" i="1"/>
  <c r="AZ70" i="1"/>
  <c r="AW70" i="1"/>
  <c r="AV70" i="1"/>
  <c r="AS70" i="1"/>
  <c r="AR70" i="1"/>
  <c r="AO70" i="1"/>
  <c r="AN70" i="1"/>
  <c r="AK70" i="1"/>
  <c r="AJ70" i="1"/>
  <c r="AG70" i="1"/>
  <c r="AF70" i="1"/>
  <c r="AC70" i="1"/>
  <c r="AB70" i="1"/>
  <c r="Y70" i="1"/>
  <c r="X70" i="1"/>
  <c r="U70" i="1"/>
  <c r="T70" i="1"/>
  <c r="Q70" i="1"/>
  <c r="P70" i="1"/>
  <c r="M70" i="1"/>
  <c r="L70" i="1"/>
  <c r="I70" i="1"/>
  <c r="H70" i="1"/>
  <c r="E70" i="1"/>
  <c r="D70" i="1"/>
  <c r="CC69" i="1"/>
  <c r="CB69" i="1"/>
  <c r="CA69" i="1"/>
  <c r="BZ69" i="1"/>
  <c r="BY69" i="1"/>
  <c r="CG69" i="1" s="1"/>
  <c r="BX69" i="1"/>
  <c r="CF69" i="1" s="1"/>
  <c r="BW69" i="1"/>
  <c r="CH69" i="1" s="1"/>
  <c r="BV69" i="1"/>
  <c r="BU69" i="1"/>
  <c r="BT69" i="1"/>
  <c r="BQ69" i="1"/>
  <c r="BP69" i="1"/>
  <c r="BM69" i="1"/>
  <c r="BL69" i="1"/>
  <c r="BI69" i="1"/>
  <c r="BH69" i="1"/>
  <c r="BE69" i="1"/>
  <c r="BD69" i="1"/>
  <c r="BA69" i="1"/>
  <c r="AZ69" i="1"/>
  <c r="AW69" i="1"/>
  <c r="AV69" i="1"/>
  <c r="AS69" i="1"/>
  <c r="AR69" i="1"/>
  <c r="AO69" i="1"/>
  <c r="AN69" i="1"/>
  <c r="AK69" i="1"/>
  <c r="AJ69" i="1"/>
  <c r="AG69" i="1"/>
  <c r="AF69" i="1"/>
  <c r="AC69" i="1"/>
  <c r="AB69" i="1"/>
  <c r="Y69" i="1"/>
  <c r="X69" i="1"/>
  <c r="U69" i="1"/>
  <c r="T69" i="1"/>
  <c r="Q69" i="1"/>
  <c r="P69" i="1"/>
  <c r="M69" i="1"/>
  <c r="L69" i="1"/>
  <c r="I69" i="1"/>
  <c r="H69" i="1"/>
  <c r="E69" i="1"/>
  <c r="D69" i="1"/>
  <c r="CC68" i="1"/>
  <c r="CB68" i="1"/>
  <c r="CA68" i="1"/>
  <c r="BZ68" i="1"/>
  <c r="BY68" i="1"/>
  <c r="CG68" i="1" s="1"/>
  <c r="BX68" i="1"/>
  <c r="CF68" i="1" s="1"/>
  <c r="BW68" i="1"/>
  <c r="CH68" i="1" s="1"/>
  <c r="BV68" i="1"/>
  <c r="BU68" i="1"/>
  <c r="BT68" i="1"/>
  <c r="BQ68" i="1"/>
  <c r="BP68" i="1"/>
  <c r="BM68" i="1"/>
  <c r="BL68" i="1"/>
  <c r="BI68" i="1"/>
  <c r="BH68" i="1"/>
  <c r="BE68" i="1"/>
  <c r="BD68" i="1"/>
  <c r="BA68" i="1"/>
  <c r="AZ68" i="1"/>
  <c r="AW68" i="1"/>
  <c r="AV68" i="1"/>
  <c r="AS68" i="1"/>
  <c r="AR68" i="1"/>
  <c r="AO68" i="1"/>
  <c r="AN68" i="1"/>
  <c r="AK68" i="1"/>
  <c r="AJ68" i="1"/>
  <c r="AG68" i="1"/>
  <c r="AF68" i="1"/>
  <c r="AC68" i="1"/>
  <c r="AB68" i="1"/>
  <c r="Y68" i="1"/>
  <c r="X68" i="1"/>
  <c r="U68" i="1"/>
  <c r="T68" i="1"/>
  <c r="Q68" i="1"/>
  <c r="P68" i="1"/>
  <c r="M68" i="1"/>
  <c r="L68" i="1"/>
  <c r="I68" i="1"/>
  <c r="H68" i="1"/>
  <c r="E68" i="1"/>
  <c r="D68" i="1"/>
  <c r="CC67" i="1"/>
  <c r="CB67" i="1"/>
  <c r="CA67" i="1"/>
  <c r="BZ67" i="1"/>
  <c r="BY67" i="1"/>
  <c r="CH67" i="1" s="1"/>
  <c r="BX67" i="1"/>
  <c r="CD67" i="1" s="1"/>
  <c r="BW67" i="1"/>
  <c r="BV67" i="1"/>
  <c r="BU67" i="1"/>
  <c r="BT67" i="1"/>
  <c r="BQ67" i="1"/>
  <c r="BP67" i="1"/>
  <c r="BM67" i="1"/>
  <c r="BL67" i="1"/>
  <c r="BI67" i="1"/>
  <c r="BH67" i="1"/>
  <c r="BE67" i="1"/>
  <c r="BD67" i="1"/>
  <c r="BA67" i="1"/>
  <c r="AZ67" i="1"/>
  <c r="AW67" i="1"/>
  <c r="AV67" i="1"/>
  <c r="AS67" i="1"/>
  <c r="AR67" i="1"/>
  <c r="AO67" i="1"/>
  <c r="AN67" i="1"/>
  <c r="AK67" i="1"/>
  <c r="AJ67" i="1"/>
  <c r="AG67" i="1"/>
  <c r="AF67" i="1"/>
  <c r="AC67" i="1"/>
  <c r="AB67" i="1"/>
  <c r="Y67" i="1"/>
  <c r="X67" i="1"/>
  <c r="U67" i="1"/>
  <c r="T67" i="1"/>
  <c r="Q67" i="1"/>
  <c r="P67" i="1"/>
  <c r="M67" i="1"/>
  <c r="L67" i="1"/>
  <c r="I67" i="1"/>
  <c r="H67" i="1"/>
  <c r="E67" i="1"/>
  <c r="D67" i="1"/>
  <c r="CC66" i="1"/>
  <c r="CB66" i="1"/>
  <c r="CA66" i="1"/>
  <c r="BZ66" i="1"/>
  <c r="BY66" i="1"/>
  <c r="CE66" i="1" s="1"/>
  <c r="BX66" i="1"/>
  <c r="CF66" i="1" s="1"/>
  <c r="BW66" i="1"/>
  <c r="BV66" i="1"/>
  <c r="BU66" i="1"/>
  <c r="BT66" i="1"/>
  <c r="BQ66" i="1"/>
  <c r="BP66" i="1"/>
  <c r="BM66" i="1"/>
  <c r="BL66" i="1"/>
  <c r="BI66" i="1"/>
  <c r="BH66" i="1"/>
  <c r="BE66" i="1"/>
  <c r="BD66" i="1"/>
  <c r="BA66" i="1"/>
  <c r="AZ66" i="1"/>
  <c r="AW66" i="1"/>
  <c r="AV66" i="1"/>
  <c r="AS66" i="1"/>
  <c r="AR66" i="1"/>
  <c r="AO66" i="1"/>
  <c r="AN66" i="1"/>
  <c r="AK66" i="1"/>
  <c r="AJ66" i="1"/>
  <c r="AG66" i="1"/>
  <c r="AF66" i="1"/>
  <c r="AC66" i="1"/>
  <c r="AB66" i="1"/>
  <c r="Y66" i="1"/>
  <c r="X66" i="1"/>
  <c r="U66" i="1"/>
  <c r="T66" i="1"/>
  <c r="Q66" i="1"/>
  <c r="P66" i="1"/>
  <c r="M66" i="1"/>
  <c r="L66" i="1"/>
  <c r="I66" i="1"/>
  <c r="H66" i="1"/>
  <c r="E66" i="1"/>
  <c r="D66" i="1"/>
  <c r="CC65" i="1"/>
  <c r="CB65" i="1"/>
  <c r="CA65" i="1"/>
  <c r="BZ65" i="1"/>
  <c r="BY65" i="1"/>
  <c r="CG65" i="1" s="1"/>
  <c r="BX65" i="1"/>
  <c r="BW65" i="1"/>
  <c r="CH65" i="1" s="1"/>
  <c r="BV65" i="1"/>
  <c r="BU65" i="1"/>
  <c r="BT65" i="1"/>
  <c r="BQ65" i="1"/>
  <c r="BP65" i="1"/>
  <c r="BM65" i="1"/>
  <c r="BL65" i="1"/>
  <c r="BI65" i="1"/>
  <c r="BH65" i="1"/>
  <c r="BE65" i="1"/>
  <c r="BD65" i="1"/>
  <c r="BA65" i="1"/>
  <c r="AZ65" i="1"/>
  <c r="AW65" i="1"/>
  <c r="AV65" i="1"/>
  <c r="AS65" i="1"/>
  <c r="AR65" i="1"/>
  <c r="AO65" i="1"/>
  <c r="AN65" i="1"/>
  <c r="AK65" i="1"/>
  <c r="AJ65" i="1"/>
  <c r="AG65" i="1"/>
  <c r="AF65" i="1"/>
  <c r="AC65" i="1"/>
  <c r="AB65" i="1"/>
  <c r="Y65" i="1"/>
  <c r="X65" i="1"/>
  <c r="U65" i="1"/>
  <c r="T65" i="1"/>
  <c r="Q65" i="1"/>
  <c r="P65" i="1"/>
  <c r="M65" i="1"/>
  <c r="L65" i="1"/>
  <c r="I65" i="1"/>
  <c r="H65" i="1"/>
  <c r="E65" i="1"/>
  <c r="D65" i="1"/>
  <c r="CC64" i="1"/>
  <c r="CB64" i="1"/>
  <c r="CA64" i="1"/>
  <c r="BZ64" i="1"/>
  <c r="BY64" i="1"/>
  <c r="BX64" i="1"/>
  <c r="BW64" i="1"/>
  <c r="CG64" i="1" s="1"/>
  <c r="BV64" i="1"/>
  <c r="CF64" i="1" s="1"/>
  <c r="BU64" i="1"/>
  <c r="BT64" i="1"/>
  <c r="BQ64" i="1"/>
  <c r="BP64" i="1"/>
  <c r="BM64" i="1"/>
  <c r="BL64" i="1"/>
  <c r="BI64" i="1"/>
  <c r="BH64" i="1"/>
  <c r="BE64" i="1"/>
  <c r="BD64" i="1"/>
  <c r="BA64" i="1"/>
  <c r="AZ64" i="1"/>
  <c r="AW64" i="1"/>
  <c r="AV64" i="1"/>
  <c r="AS64" i="1"/>
  <c r="AR64" i="1"/>
  <c r="AO64" i="1"/>
  <c r="AN64" i="1"/>
  <c r="AK64" i="1"/>
  <c r="AJ64" i="1"/>
  <c r="AG64" i="1"/>
  <c r="AF64" i="1"/>
  <c r="AC64" i="1"/>
  <c r="AB64" i="1"/>
  <c r="Y64" i="1"/>
  <c r="X64" i="1"/>
  <c r="U64" i="1"/>
  <c r="T64" i="1"/>
  <c r="Q64" i="1"/>
  <c r="P64" i="1"/>
  <c r="M64" i="1"/>
  <c r="L64" i="1"/>
  <c r="I64" i="1"/>
  <c r="H64" i="1"/>
  <c r="E64" i="1"/>
  <c r="D64" i="1"/>
  <c r="CC63" i="1"/>
  <c r="CB63" i="1"/>
  <c r="CA63" i="1"/>
  <c r="BZ63" i="1"/>
  <c r="BY63" i="1"/>
  <c r="BX63" i="1"/>
  <c r="CF63" i="1" s="1"/>
  <c r="BW63" i="1"/>
  <c r="BV63" i="1"/>
  <c r="BU63" i="1"/>
  <c r="BT63" i="1"/>
  <c r="BQ63" i="1"/>
  <c r="BP63" i="1"/>
  <c r="BM63" i="1"/>
  <c r="BL63" i="1"/>
  <c r="BI63" i="1"/>
  <c r="BH63" i="1"/>
  <c r="BE63" i="1"/>
  <c r="BD63" i="1"/>
  <c r="BA63" i="1"/>
  <c r="AZ63" i="1"/>
  <c r="AW63" i="1"/>
  <c r="AV63" i="1"/>
  <c r="AS63" i="1"/>
  <c r="AR63" i="1"/>
  <c r="AO63" i="1"/>
  <c r="AN63" i="1"/>
  <c r="AK63" i="1"/>
  <c r="AJ63" i="1"/>
  <c r="AG63" i="1"/>
  <c r="AF63" i="1"/>
  <c r="AC63" i="1"/>
  <c r="AB63" i="1"/>
  <c r="Y63" i="1"/>
  <c r="X63" i="1"/>
  <c r="U63" i="1"/>
  <c r="T63" i="1"/>
  <c r="Q63" i="1"/>
  <c r="P63" i="1"/>
  <c r="M63" i="1"/>
  <c r="L63" i="1"/>
  <c r="I63" i="1"/>
  <c r="H63" i="1"/>
  <c r="E63" i="1"/>
  <c r="D63" i="1"/>
  <c r="CC62" i="1"/>
  <c r="CB62" i="1"/>
  <c r="CA62" i="1"/>
  <c r="BZ62" i="1"/>
  <c r="BY62" i="1"/>
  <c r="BX62" i="1"/>
  <c r="CF62" i="1" s="1"/>
  <c r="BW62" i="1"/>
  <c r="BV62" i="1"/>
  <c r="BU62" i="1"/>
  <c r="BT62" i="1"/>
  <c r="BQ62" i="1"/>
  <c r="BP62" i="1"/>
  <c r="BM62" i="1"/>
  <c r="BL62" i="1"/>
  <c r="BI62" i="1"/>
  <c r="BH62" i="1"/>
  <c r="BE62" i="1"/>
  <c r="BD62" i="1"/>
  <c r="BA62" i="1"/>
  <c r="AZ62" i="1"/>
  <c r="AW62" i="1"/>
  <c r="AV62" i="1"/>
  <c r="AS62" i="1"/>
  <c r="AR62" i="1"/>
  <c r="AO62" i="1"/>
  <c r="AN62" i="1"/>
  <c r="AK62" i="1"/>
  <c r="AJ62" i="1"/>
  <c r="AG62" i="1"/>
  <c r="AF62" i="1"/>
  <c r="AC62" i="1"/>
  <c r="AB62" i="1"/>
  <c r="Y62" i="1"/>
  <c r="X62" i="1"/>
  <c r="U62" i="1"/>
  <c r="T62" i="1"/>
  <c r="Q62" i="1"/>
  <c r="P62" i="1"/>
  <c r="M62" i="1"/>
  <c r="L62" i="1"/>
  <c r="I62" i="1"/>
  <c r="H62" i="1"/>
  <c r="E62" i="1"/>
  <c r="D62" i="1"/>
  <c r="CC61" i="1"/>
  <c r="CB61" i="1"/>
  <c r="CA61" i="1"/>
  <c r="BZ61" i="1"/>
  <c r="BY61" i="1"/>
  <c r="CG61" i="1" s="1"/>
  <c r="BX61" i="1"/>
  <c r="BW61" i="1"/>
  <c r="BV61" i="1"/>
  <c r="BU61" i="1"/>
  <c r="BT61" i="1"/>
  <c r="BQ61" i="1"/>
  <c r="BP61" i="1"/>
  <c r="BM61" i="1"/>
  <c r="BL61" i="1"/>
  <c r="BI61" i="1"/>
  <c r="BH61" i="1"/>
  <c r="BE61" i="1"/>
  <c r="BD61" i="1"/>
  <c r="BA61" i="1"/>
  <c r="AZ61" i="1"/>
  <c r="AW61" i="1"/>
  <c r="AV61" i="1"/>
  <c r="AS61" i="1"/>
  <c r="AR61" i="1"/>
  <c r="AO61" i="1"/>
  <c r="AN61" i="1"/>
  <c r="AK61" i="1"/>
  <c r="AJ61" i="1"/>
  <c r="AG61" i="1"/>
  <c r="AF61" i="1"/>
  <c r="AC61" i="1"/>
  <c r="AB61" i="1"/>
  <c r="Y61" i="1"/>
  <c r="X61" i="1"/>
  <c r="U61" i="1"/>
  <c r="T61" i="1"/>
  <c r="Q61" i="1"/>
  <c r="P61" i="1"/>
  <c r="M61" i="1"/>
  <c r="L61" i="1"/>
  <c r="I61" i="1"/>
  <c r="H61" i="1"/>
  <c r="E61" i="1"/>
  <c r="D61" i="1"/>
  <c r="CC60" i="1"/>
  <c r="CB60" i="1"/>
  <c r="CA60" i="1"/>
  <c r="BZ60" i="1"/>
  <c r="BY60" i="1"/>
  <c r="BX60" i="1"/>
  <c r="CF60" i="1" s="1"/>
  <c r="BW60" i="1"/>
  <c r="BV60" i="1"/>
  <c r="BU60" i="1"/>
  <c r="BT60" i="1"/>
  <c r="BQ60" i="1"/>
  <c r="BP60" i="1"/>
  <c r="BM60" i="1"/>
  <c r="BL60" i="1"/>
  <c r="BI60" i="1"/>
  <c r="BH60" i="1"/>
  <c r="BE60" i="1"/>
  <c r="BD60" i="1"/>
  <c r="BA60" i="1"/>
  <c r="AZ60" i="1"/>
  <c r="AW60" i="1"/>
  <c r="AV60" i="1"/>
  <c r="AS60" i="1"/>
  <c r="AR60" i="1"/>
  <c r="AO60" i="1"/>
  <c r="AN60" i="1"/>
  <c r="AK60" i="1"/>
  <c r="AJ60" i="1"/>
  <c r="AG60" i="1"/>
  <c r="AF60" i="1"/>
  <c r="AC60" i="1"/>
  <c r="AB60" i="1"/>
  <c r="Y60" i="1"/>
  <c r="X60" i="1"/>
  <c r="U60" i="1"/>
  <c r="T60" i="1"/>
  <c r="Q60" i="1"/>
  <c r="P60" i="1"/>
  <c r="M60" i="1"/>
  <c r="L60" i="1"/>
  <c r="I60" i="1"/>
  <c r="H60" i="1"/>
  <c r="E60" i="1"/>
  <c r="D60" i="1"/>
  <c r="CC59" i="1"/>
  <c r="CB59" i="1"/>
  <c r="CA59" i="1"/>
  <c r="BZ59" i="1"/>
  <c r="BY59" i="1"/>
  <c r="BX59" i="1"/>
  <c r="CF59" i="1" s="1"/>
  <c r="BW59" i="1"/>
  <c r="CH59" i="1" s="1"/>
  <c r="BV59" i="1"/>
  <c r="BU59" i="1"/>
  <c r="BT59" i="1"/>
  <c r="BQ59" i="1"/>
  <c r="BP59" i="1"/>
  <c r="BM59" i="1"/>
  <c r="BL59" i="1"/>
  <c r="BI59" i="1"/>
  <c r="BH59" i="1"/>
  <c r="BE59" i="1"/>
  <c r="BD59" i="1"/>
  <c r="BA59" i="1"/>
  <c r="AZ59" i="1"/>
  <c r="AW59" i="1"/>
  <c r="AV59" i="1"/>
  <c r="AS59" i="1"/>
  <c r="AR59" i="1"/>
  <c r="AO59" i="1"/>
  <c r="AN59" i="1"/>
  <c r="AK59" i="1"/>
  <c r="AJ59" i="1"/>
  <c r="AG59" i="1"/>
  <c r="AF59" i="1"/>
  <c r="AC59" i="1"/>
  <c r="AB59" i="1"/>
  <c r="Y59" i="1"/>
  <c r="X59" i="1"/>
  <c r="U59" i="1"/>
  <c r="T59" i="1"/>
  <c r="Q59" i="1"/>
  <c r="P59" i="1"/>
  <c r="M59" i="1"/>
  <c r="L59" i="1"/>
  <c r="I59" i="1"/>
  <c r="H59" i="1"/>
  <c r="E59" i="1"/>
  <c r="D59" i="1"/>
  <c r="CC58" i="1"/>
  <c r="CB58" i="1"/>
  <c r="CA58" i="1"/>
  <c r="BZ58" i="1"/>
  <c r="BY58" i="1"/>
  <c r="BX58" i="1"/>
  <c r="BW58" i="1"/>
  <c r="CH58" i="1" s="1"/>
  <c r="BV58" i="1"/>
  <c r="BU58" i="1"/>
  <c r="BT58" i="1"/>
  <c r="BQ58" i="1"/>
  <c r="BP58" i="1"/>
  <c r="BM58" i="1"/>
  <c r="BL58" i="1"/>
  <c r="BI58" i="1"/>
  <c r="BH58" i="1"/>
  <c r="BE58" i="1"/>
  <c r="BD58" i="1"/>
  <c r="BA58" i="1"/>
  <c r="AZ58" i="1"/>
  <c r="AW58" i="1"/>
  <c r="AV58" i="1"/>
  <c r="AS58" i="1"/>
  <c r="AR58" i="1"/>
  <c r="AO58" i="1"/>
  <c r="AN58" i="1"/>
  <c r="AK58" i="1"/>
  <c r="AJ58" i="1"/>
  <c r="AG58" i="1"/>
  <c r="AF58" i="1"/>
  <c r="AC58" i="1"/>
  <c r="AB58" i="1"/>
  <c r="Y58" i="1"/>
  <c r="X58" i="1"/>
  <c r="U58" i="1"/>
  <c r="T58" i="1"/>
  <c r="Q58" i="1"/>
  <c r="P58" i="1"/>
  <c r="M58" i="1"/>
  <c r="L58" i="1"/>
  <c r="I58" i="1"/>
  <c r="H58" i="1"/>
  <c r="E58" i="1"/>
  <c r="D58" i="1"/>
  <c r="CC57" i="1"/>
  <c r="CB57" i="1"/>
  <c r="CA57" i="1"/>
  <c r="BZ57" i="1"/>
  <c r="BY57" i="1"/>
  <c r="CG57" i="1" s="1"/>
  <c r="BX57" i="1"/>
  <c r="BW57" i="1"/>
  <c r="BV57" i="1"/>
  <c r="BU57" i="1"/>
  <c r="BT57" i="1"/>
  <c r="BQ57" i="1"/>
  <c r="BP57" i="1"/>
  <c r="BM57" i="1"/>
  <c r="BL57" i="1"/>
  <c r="BI57" i="1"/>
  <c r="BH57" i="1"/>
  <c r="BE57" i="1"/>
  <c r="BD57" i="1"/>
  <c r="BA57" i="1"/>
  <c r="AZ57" i="1"/>
  <c r="AW57" i="1"/>
  <c r="AV57" i="1"/>
  <c r="AS57" i="1"/>
  <c r="AR57" i="1"/>
  <c r="AO57" i="1"/>
  <c r="AN57" i="1"/>
  <c r="AK57" i="1"/>
  <c r="AJ57" i="1"/>
  <c r="AG57" i="1"/>
  <c r="AF57" i="1"/>
  <c r="AC57" i="1"/>
  <c r="AB57" i="1"/>
  <c r="Y57" i="1"/>
  <c r="X57" i="1"/>
  <c r="U57" i="1"/>
  <c r="T57" i="1"/>
  <c r="Q57" i="1"/>
  <c r="P57" i="1"/>
  <c r="M57" i="1"/>
  <c r="L57" i="1"/>
  <c r="I57" i="1"/>
  <c r="H57" i="1"/>
  <c r="E57" i="1"/>
  <c r="D57" i="1"/>
  <c r="CC56" i="1"/>
  <c r="CB56" i="1"/>
  <c r="CA56" i="1"/>
  <c r="BZ56" i="1"/>
  <c r="BY56" i="1"/>
  <c r="CG56" i="1" s="1"/>
  <c r="BX56" i="1"/>
  <c r="BW56" i="1"/>
  <c r="BV56" i="1"/>
  <c r="BU56" i="1"/>
  <c r="BT56" i="1"/>
  <c r="BQ56" i="1"/>
  <c r="BP56" i="1"/>
  <c r="BM56" i="1"/>
  <c r="BL56" i="1"/>
  <c r="BI56" i="1"/>
  <c r="BH56" i="1"/>
  <c r="BE56" i="1"/>
  <c r="BD56" i="1"/>
  <c r="BA56" i="1"/>
  <c r="AZ56" i="1"/>
  <c r="AW56" i="1"/>
  <c r="AV56" i="1"/>
  <c r="AS56" i="1"/>
  <c r="AR56" i="1"/>
  <c r="AO56" i="1"/>
  <c r="AN56" i="1"/>
  <c r="AK56" i="1"/>
  <c r="AJ56" i="1"/>
  <c r="AG56" i="1"/>
  <c r="AF56" i="1"/>
  <c r="AC56" i="1"/>
  <c r="AB56" i="1"/>
  <c r="Y56" i="1"/>
  <c r="X56" i="1"/>
  <c r="U56" i="1"/>
  <c r="T56" i="1"/>
  <c r="Q56" i="1"/>
  <c r="P56" i="1"/>
  <c r="M56" i="1"/>
  <c r="L56" i="1"/>
  <c r="I56" i="1"/>
  <c r="H56" i="1"/>
  <c r="E56" i="1"/>
  <c r="D56" i="1"/>
  <c r="CC55" i="1"/>
  <c r="CB55" i="1"/>
  <c r="CA55" i="1"/>
  <c r="BZ55" i="1"/>
  <c r="BY55" i="1"/>
  <c r="BX55" i="1"/>
  <c r="BW55" i="1"/>
  <c r="BV55" i="1"/>
  <c r="CF55" i="1" s="1"/>
  <c r="BU55" i="1"/>
  <c r="BT55" i="1"/>
  <c r="BQ55" i="1"/>
  <c r="BP55" i="1"/>
  <c r="BM55" i="1"/>
  <c r="BL55" i="1"/>
  <c r="BI55" i="1"/>
  <c r="BH55" i="1"/>
  <c r="BE55" i="1"/>
  <c r="BD55" i="1"/>
  <c r="BA55" i="1"/>
  <c r="AZ55" i="1"/>
  <c r="AW55" i="1"/>
  <c r="AV55" i="1"/>
  <c r="AS55" i="1"/>
  <c r="AR55" i="1"/>
  <c r="AO55" i="1"/>
  <c r="AN55" i="1"/>
  <c r="AK55" i="1"/>
  <c r="AJ55" i="1"/>
  <c r="AG55" i="1"/>
  <c r="AF55" i="1"/>
  <c r="AC55" i="1"/>
  <c r="AB55" i="1"/>
  <c r="Y55" i="1"/>
  <c r="X55" i="1"/>
  <c r="U55" i="1"/>
  <c r="T55" i="1"/>
  <c r="Q55" i="1"/>
  <c r="P55" i="1"/>
  <c r="M55" i="1"/>
  <c r="L55" i="1"/>
  <c r="I55" i="1"/>
  <c r="H55" i="1"/>
  <c r="E55" i="1"/>
  <c r="D55" i="1"/>
  <c r="CC54" i="1"/>
  <c r="CB54" i="1"/>
  <c r="CA54" i="1"/>
  <c r="BZ54" i="1"/>
  <c r="BY54" i="1"/>
  <c r="BX54" i="1"/>
  <c r="BW54" i="1"/>
  <c r="CH54" i="1" s="1"/>
  <c r="BV54" i="1"/>
  <c r="BU54" i="1"/>
  <c r="BT54" i="1"/>
  <c r="BQ54" i="1"/>
  <c r="BP54" i="1"/>
  <c r="BM54" i="1"/>
  <c r="BL54" i="1"/>
  <c r="BI54" i="1"/>
  <c r="BH54" i="1"/>
  <c r="BE54" i="1"/>
  <c r="BD54" i="1"/>
  <c r="BA54" i="1"/>
  <c r="AZ54" i="1"/>
  <c r="AW54" i="1"/>
  <c r="AV54" i="1"/>
  <c r="AS54" i="1"/>
  <c r="AR54" i="1"/>
  <c r="AO54" i="1"/>
  <c r="AN54" i="1"/>
  <c r="AK54" i="1"/>
  <c r="AJ54" i="1"/>
  <c r="AG54" i="1"/>
  <c r="AF54" i="1"/>
  <c r="AC54" i="1"/>
  <c r="AB54" i="1"/>
  <c r="Y54" i="1"/>
  <c r="X54" i="1"/>
  <c r="U54" i="1"/>
  <c r="T54" i="1"/>
  <c r="Q54" i="1"/>
  <c r="P54" i="1"/>
  <c r="M54" i="1"/>
  <c r="L54" i="1"/>
  <c r="I54" i="1"/>
  <c r="H54" i="1"/>
  <c r="E54" i="1"/>
  <c r="D54" i="1"/>
  <c r="CC53" i="1"/>
  <c r="CB53" i="1"/>
  <c r="CA53" i="1"/>
  <c r="BZ53" i="1"/>
  <c r="BY53" i="1"/>
  <c r="CG53" i="1" s="1"/>
  <c r="BX53" i="1"/>
  <c r="BW53" i="1"/>
  <c r="BV53" i="1"/>
  <c r="BU53" i="1"/>
  <c r="BT53" i="1"/>
  <c r="BQ53" i="1"/>
  <c r="BP53" i="1"/>
  <c r="BM53" i="1"/>
  <c r="BL53" i="1"/>
  <c r="BI53" i="1"/>
  <c r="BH53" i="1"/>
  <c r="BE53" i="1"/>
  <c r="BD53" i="1"/>
  <c r="BA53" i="1"/>
  <c r="AZ53" i="1"/>
  <c r="AW53" i="1"/>
  <c r="AV53" i="1"/>
  <c r="AS53" i="1"/>
  <c r="AR53" i="1"/>
  <c r="AO53" i="1"/>
  <c r="AN53" i="1"/>
  <c r="AK53" i="1"/>
  <c r="AJ53" i="1"/>
  <c r="AG53" i="1"/>
  <c r="AF53" i="1"/>
  <c r="AC53" i="1"/>
  <c r="AB53" i="1"/>
  <c r="Y53" i="1"/>
  <c r="X53" i="1"/>
  <c r="U53" i="1"/>
  <c r="T53" i="1"/>
  <c r="Q53" i="1"/>
  <c r="P53" i="1"/>
  <c r="M53" i="1"/>
  <c r="L53" i="1"/>
  <c r="I53" i="1"/>
  <c r="H53" i="1"/>
  <c r="E53" i="1"/>
  <c r="D53" i="1"/>
  <c r="CC52" i="1"/>
  <c r="CB52" i="1"/>
  <c r="CA52" i="1"/>
  <c r="BZ52" i="1"/>
  <c r="BY52" i="1"/>
  <c r="BX52" i="1"/>
  <c r="BW52" i="1"/>
  <c r="CH52" i="1" s="1"/>
  <c r="BV52" i="1"/>
  <c r="BU52" i="1"/>
  <c r="BT52" i="1"/>
  <c r="BQ52" i="1"/>
  <c r="BP52" i="1"/>
  <c r="BM52" i="1"/>
  <c r="BL52" i="1"/>
  <c r="BI52" i="1"/>
  <c r="BH52" i="1"/>
  <c r="BE52" i="1"/>
  <c r="BD52" i="1"/>
  <c r="BA52" i="1"/>
  <c r="AZ52" i="1"/>
  <c r="AW52" i="1"/>
  <c r="AV52" i="1"/>
  <c r="AS52" i="1"/>
  <c r="AR52" i="1"/>
  <c r="AO52" i="1"/>
  <c r="AN52" i="1"/>
  <c r="AK52" i="1"/>
  <c r="AJ52" i="1"/>
  <c r="AG52" i="1"/>
  <c r="AF52" i="1"/>
  <c r="AC52" i="1"/>
  <c r="AB52" i="1"/>
  <c r="Y52" i="1"/>
  <c r="X52" i="1"/>
  <c r="U52" i="1"/>
  <c r="T52" i="1"/>
  <c r="Q52" i="1"/>
  <c r="P52" i="1"/>
  <c r="M52" i="1"/>
  <c r="L52" i="1"/>
  <c r="I52" i="1"/>
  <c r="H52" i="1"/>
  <c r="E52" i="1"/>
  <c r="D52" i="1"/>
  <c r="CC51" i="1"/>
  <c r="CB51" i="1"/>
  <c r="CA51" i="1"/>
  <c r="BZ51" i="1"/>
  <c r="BY51" i="1"/>
  <c r="BX51" i="1"/>
  <c r="BW51" i="1"/>
  <c r="BV51" i="1"/>
  <c r="BU51" i="1"/>
  <c r="BT51" i="1"/>
  <c r="BQ51" i="1"/>
  <c r="BP51" i="1"/>
  <c r="BM51" i="1"/>
  <c r="BL51" i="1"/>
  <c r="BI51" i="1"/>
  <c r="BH51" i="1"/>
  <c r="BE51" i="1"/>
  <c r="BD51" i="1"/>
  <c r="BA51" i="1"/>
  <c r="AZ51" i="1"/>
  <c r="AW51" i="1"/>
  <c r="AV51" i="1"/>
  <c r="AS51" i="1"/>
  <c r="AR51" i="1"/>
  <c r="AO51" i="1"/>
  <c r="AN51" i="1"/>
  <c r="AK51" i="1"/>
  <c r="AJ51" i="1"/>
  <c r="AG51" i="1"/>
  <c r="AF51" i="1"/>
  <c r="AC51" i="1"/>
  <c r="AB51" i="1"/>
  <c r="Y51" i="1"/>
  <c r="X51" i="1"/>
  <c r="U51" i="1"/>
  <c r="T51" i="1"/>
  <c r="Q51" i="1"/>
  <c r="P51" i="1"/>
  <c r="M51" i="1"/>
  <c r="L51" i="1"/>
  <c r="I51" i="1"/>
  <c r="H51" i="1"/>
  <c r="E51" i="1"/>
  <c r="D51" i="1"/>
  <c r="CC50" i="1"/>
  <c r="CB50" i="1"/>
  <c r="CA50" i="1"/>
  <c r="BZ50" i="1"/>
  <c r="CF50" i="1" s="1"/>
  <c r="BY50" i="1"/>
  <c r="BX50" i="1"/>
  <c r="CD50" i="1" s="1"/>
  <c r="BW50" i="1"/>
  <c r="BV50" i="1"/>
  <c r="BU50" i="1"/>
  <c r="BT50" i="1"/>
  <c r="BQ50" i="1"/>
  <c r="BP50" i="1"/>
  <c r="BM50" i="1"/>
  <c r="BL50" i="1"/>
  <c r="BI50" i="1"/>
  <c r="BH50" i="1"/>
  <c r="BE50" i="1"/>
  <c r="BD50" i="1"/>
  <c r="BA50" i="1"/>
  <c r="AZ50" i="1"/>
  <c r="AW50" i="1"/>
  <c r="AV50" i="1"/>
  <c r="AS50" i="1"/>
  <c r="AR50" i="1"/>
  <c r="AO50" i="1"/>
  <c r="AN50" i="1"/>
  <c r="AK50" i="1"/>
  <c r="AJ50" i="1"/>
  <c r="AG50" i="1"/>
  <c r="AF50" i="1"/>
  <c r="AC50" i="1"/>
  <c r="AB50" i="1"/>
  <c r="Y50" i="1"/>
  <c r="X50" i="1"/>
  <c r="U50" i="1"/>
  <c r="T50" i="1"/>
  <c r="Q50" i="1"/>
  <c r="P50" i="1"/>
  <c r="M50" i="1"/>
  <c r="L50" i="1"/>
  <c r="I50" i="1"/>
  <c r="H50" i="1"/>
  <c r="E50" i="1"/>
  <c r="D50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Q49" i="1"/>
  <c r="BP49" i="1"/>
  <c r="BM49" i="1"/>
  <c r="BL49" i="1"/>
  <c r="BI49" i="1"/>
  <c r="BH49" i="1"/>
  <c r="BE49" i="1"/>
  <c r="BD49" i="1"/>
  <c r="BA49" i="1"/>
  <c r="AZ49" i="1"/>
  <c r="AW49" i="1"/>
  <c r="AV49" i="1"/>
  <c r="AS49" i="1"/>
  <c r="AR49" i="1"/>
  <c r="AO49" i="1"/>
  <c r="AN49" i="1"/>
  <c r="AK49" i="1"/>
  <c r="AJ49" i="1"/>
  <c r="AG49" i="1"/>
  <c r="AF49" i="1"/>
  <c r="AC49" i="1"/>
  <c r="AB49" i="1"/>
  <c r="Y49" i="1"/>
  <c r="X49" i="1"/>
  <c r="U49" i="1"/>
  <c r="T49" i="1"/>
  <c r="Q49" i="1"/>
  <c r="P49" i="1"/>
  <c r="M49" i="1"/>
  <c r="L49" i="1"/>
  <c r="I49" i="1"/>
  <c r="H49" i="1"/>
  <c r="E49" i="1"/>
  <c r="D49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Q48" i="1"/>
  <c r="BP48" i="1"/>
  <c r="BM48" i="1"/>
  <c r="BL48" i="1"/>
  <c r="BI48" i="1"/>
  <c r="BH48" i="1"/>
  <c r="BE48" i="1"/>
  <c r="BD48" i="1"/>
  <c r="BA48" i="1"/>
  <c r="AZ48" i="1"/>
  <c r="AW48" i="1"/>
  <c r="AV48" i="1"/>
  <c r="AS48" i="1"/>
  <c r="AR48" i="1"/>
  <c r="AO48" i="1"/>
  <c r="AN48" i="1"/>
  <c r="AK48" i="1"/>
  <c r="AJ48" i="1"/>
  <c r="AG48" i="1"/>
  <c r="AF48" i="1"/>
  <c r="AC48" i="1"/>
  <c r="AB48" i="1"/>
  <c r="Y48" i="1"/>
  <c r="X48" i="1"/>
  <c r="U48" i="1"/>
  <c r="T48" i="1"/>
  <c r="Q48" i="1"/>
  <c r="P48" i="1"/>
  <c r="M48" i="1"/>
  <c r="L48" i="1"/>
  <c r="I48" i="1"/>
  <c r="H48" i="1"/>
  <c r="E48" i="1"/>
  <c r="D48" i="1"/>
  <c r="CG47" i="1"/>
  <c r="CF47" i="1"/>
  <c r="CE47" i="1"/>
  <c r="CD47" i="1"/>
  <c r="CC47" i="1"/>
  <c r="CB47" i="1"/>
  <c r="CA47" i="1"/>
  <c r="BZ47" i="1"/>
  <c r="BY47" i="1"/>
  <c r="CH47" i="1" s="1"/>
  <c r="BX47" i="1"/>
  <c r="BW47" i="1"/>
  <c r="BV47" i="1"/>
  <c r="BU47" i="1"/>
  <c r="BT47" i="1"/>
  <c r="BQ47" i="1"/>
  <c r="BP47" i="1"/>
  <c r="BM47" i="1"/>
  <c r="BL47" i="1"/>
  <c r="BI47" i="1"/>
  <c r="BH47" i="1"/>
  <c r="BE47" i="1"/>
  <c r="BD47" i="1"/>
  <c r="BA47" i="1"/>
  <c r="AZ47" i="1"/>
  <c r="AW47" i="1"/>
  <c r="AV47" i="1"/>
  <c r="AS47" i="1"/>
  <c r="AR47" i="1"/>
  <c r="AO47" i="1"/>
  <c r="AN47" i="1"/>
  <c r="AK47" i="1"/>
  <c r="AJ47" i="1"/>
  <c r="AG47" i="1"/>
  <c r="AF47" i="1"/>
  <c r="AC47" i="1"/>
  <c r="AB47" i="1"/>
  <c r="Y47" i="1"/>
  <c r="X47" i="1"/>
  <c r="U47" i="1"/>
  <c r="T47" i="1"/>
  <c r="Q47" i="1"/>
  <c r="P47" i="1"/>
  <c r="M47" i="1"/>
  <c r="L47" i="1"/>
  <c r="I47" i="1"/>
  <c r="H47" i="1"/>
  <c r="E47" i="1"/>
  <c r="D47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Q46" i="1"/>
  <c r="BP46" i="1"/>
  <c r="BM46" i="1"/>
  <c r="BL46" i="1"/>
  <c r="BI46" i="1"/>
  <c r="BH46" i="1"/>
  <c r="BE46" i="1"/>
  <c r="BD46" i="1"/>
  <c r="BA46" i="1"/>
  <c r="AZ46" i="1"/>
  <c r="AW46" i="1"/>
  <c r="AV46" i="1"/>
  <c r="AS46" i="1"/>
  <c r="AR46" i="1"/>
  <c r="AO46" i="1"/>
  <c r="AN46" i="1"/>
  <c r="AK46" i="1"/>
  <c r="AJ46" i="1"/>
  <c r="AG46" i="1"/>
  <c r="AF46" i="1"/>
  <c r="AC46" i="1"/>
  <c r="AB46" i="1"/>
  <c r="Y46" i="1"/>
  <c r="X46" i="1"/>
  <c r="U46" i="1"/>
  <c r="T46" i="1"/>
  <c r="Q46" i="1"/>
  <c r="P46" i="1"/>
  <c r="M46" i="1"/>
  <c r="L46" i="1"/>
  <c r="I46" i="1"/>
  <c r="H46" i="1"/>
  <c r="E46" i="1"/>
  <c r="D46" i="1"/>
  <c r="CH45" i="1"/>
  <c r="CG45" i="1"/>
  <c r="CF45" i="1"/>
  <c r="CE45" i="1"/>
  <c r="CC45" i="1"/>
  <c r="CB45" i="1"/>
  <c r="CA45" i="1"/>
  <c r="BZ45" i="1"/>
  <c r="BY45" i="1"/>
  <c r="BX45" i="1"/>
  <c r="CD45" i="1" s="1"/>
  <c r="BW45" i="1"/>
  <c r="BV45" i="1"/>
  <c r="BU45" i="1"/>
  <c r="BT45" i="1"/>
  <c r="BQ45" i="1"/>
  <c r="BP45" i="1"/>
  <c r="BM45" i="1"/>
  <c r="BL45" i="1"/>
  <c r="BI45" i="1"/>
  <c r="BH45" i="1"/>
  <c r="BE45" i="1"/>
  <c r="BD45" i="1"/>
  <c r="BA45" i="1"/>
  <c r="AZ45" i="1"/>
  <c r="AW45" i="1"/>
  <c r="AV45" i="1"/>
  <c r="AS45" i="1"/>
  <c r="AR45" i="1"/>
  <c r="AO45" i="1"/>
  <c r="AN45" i="1"/>
  <c r="AK45" i="1"/>
  <c r="AJ45" i="1"/>
  <c r="AG45" i="1"/>
  <c r="AF45" i="1"/>
  <c r="AC45" i="1"/>
  <c r="AB45" i="1"/>
  <c r="Y45" i="1"/>
  <c r="X45" i="1"/>
  <c r="U45" i="1"/>
  <c r="T45" i="1"/>
  <c r="Q45" i="1"/>
  <c r="P45" i="1"/>
  <c r="M45" i="1"/>
  <c r="L45" i="1"/>
  <c r="I45" i="1"/>
  <c r="H45" i="1"/>
  <c r="E45" i="1"/>
  <c r="D45" i="1"/>
  <c r="CH44" i="1"/>
  <c r="CG44" i="1"/>
  <c r="CF44" i="1"/>
  <c r="CC44" i="1"/>
  <c r="CB44" i="1"/>
  <c r="CA44" i="1"/>
  <c r="BZ44" i="1"/>
  <c r="BY44" i="1"/>
  <c r="CE44" i="1" s="1"/>
  <c r="BX44" i="1"/>
  <c r="CD44" i="1" s="1"/>
  <c r="BW44" i="1"/>
  <c r="BV44" i="1"/>
  <c r="BU44" i="1"/>
  <c r="BT44" i="1"/>
  <c r="BQ44" i="1"/>
  <c r="BP44" i="1"/>
  <c r="BM44" i="1"/>
  <c r="BL44" i="1"/>
  <c r="BI44" i="1"/>
  <c r="BH44" i="1"/>
  <c r="BE44" i="1"/>
  <c r="BD44" i="1"/>
  <c r="BA44" i="1"/>
  <c r="AZ44" i="1"/>
  <c r="AW44" i="1"/>
  <c r="AV44" i="1"/>
  <c r="AS44" i="1"/>
  <c r="AR44" i="1"/>
  <c r="AO44" i="1"/>
  <c r="AN44" i="1"/>
  <c r="AK44" i="1"/>
  <c r="AJ44" i="1"/>
  <c r="AG44" i="1"/>
  <c r="AF44" i="1"/>
  <c r="AC44" i="1"/>
  <c r="AB44" i="1"/>
  <c r="Y44" i="1"/>
  <c r="X44" i="1"/>
  <c r="U44" i="1"/>
  <c r="T44" i="1"/>
  <c r="Q44" i="1"/>
  <c r="P44" i="1"/>
  <c r="M44" i="1"/>
  <c r="L44" i="1"/>
  <c r="I44" i="1"/>
  <c r="H44" i="1"/>
  <c r="E44" i="1"/>
  <c r="D44" i="1"/>
  <c r="CH43" i="1"/>
  <c r="CE43" i="1"/>
  <c r="CC43" i="1"/>
  <c r="CB43" i="1"/>
  <c r="CA43" i="1"/>
  <c r="CG43" i="1" s="1"/>
  <c r="BZ43" i="1"/>
  <c r="BY43" i="1"/>
  <c r="BX43" i="1"/>
  <c r="CD43" i="1" s="1"/>
  <c r="BW43" i="1"/>
  <c r="BV43" i="1"/>
  <c r="BU43" i="1"/>
  <c r="BT43" i="1"/>
  <c r="BQ43" i="1"/>
  <c r="BP43" i="1"/>
  <c r="BM43" i="1"/>
  <c r="BL43" i="1"/>
  <c r="BI43" i="1"/>
  <c r="BH43" i="1"/>
  <c r="BE43" i="1"/>
  <c r="BD43" i="1"/>
  <c r="BA43" i="1"/>
  <c r="AZ43" i="1"/>
  <c r="AW43" i="1"/>
  <c r="AV43" i="1"/>
  <c r="AS43" i="1"/>
  <c r="AR43" i="1"/>
  <c r="AO43" i="1"/>
  <c r="AN43" i="1"/>
  <c r="AK43" i="1"/>
  <c r="AJ43" i="1"/>
  <c r="AG43" i="1"/>
  <c r="AF43" i="1"/>
  <c r="AC43" i="1"/>
  <c r="AB43" i="1"/>
  <c r="Y43" i="1"/>
  <c r="X43" i="1"/>
  <c r="U43" i="1"/>
  <c r="T43" i="1"/>
  <c r="Q43" i="1"/>
  <c r="P43" i="1"/>
  <c r="M43" i="1"/>
  <c r="L43" i="1"/>
  <c r="I43" i="1"/>
  <c r="H43" i="1"/>
  <c r="E43" i="1"/>
  <c r="D43" i="1"/>
  <c r="CH42" i="1"/>
  <c r="CC42" i="1"/>
  <c r="CB42" i="1"/>
  <c r="CA42" i="1"/>
  <c r="CG42" i="1" s="1"/>
  <c r="BZ42" i="1"/>
  <c r="BY42" i="1"/>
  <c r="CE42" i="1" s="1"/>
  <c r="BX42" i="1"/>
  <c r="CF42" i="1" s="1"/>
  <c r="BW42" i="1"/>
  <c r="BV42" i="1"/>
  <c r="BU42" i="1"/>
  <c r="BT42" i="1"/>
  <c r="BQ42" i="1"/>
  <c r="BP42" i="1"/>
  <c r="BM42" i="1"/>
  <c r="BL42" i="1"/>
  <c r="BI42" i="1"/>
  <c r="BH42" i="1"/>
  <c r="BE42" i="1"/>
  <c r="BD42" i="1"/>
  <c r="BA42" i="1"/>
  <c r="AZ42" i="1"/>
  <c r="AW42" i="1"/>
  <c r="AV42" i="1"/>
  <c r="AS42" i="1"/>
  <c r="AR42" i="1"/>
  <c r="AO42" i="1"/>
  <c r="AN42" i="1"/>
  <c r="AK42" i="1"/>
  <c r="AJ42" i="1"/>
  <c r="AG42" i="1"/>
  <c r="AF42" i="1"/>
  <c r="AC42" i="1"/>
  <c r="AB42" i="1"/>
  <c r="Y42" i="1"/>
  <c r="X42" i="1"/>
  <c r="U42" i="1"/>
  <c r="T42" i="1"/>
  <c r="Q42" i="1"/>
  <c r="P42" i="1"/>
  <c r="M42" i="1"/>
  <c r="L42" i="1"/>
  <c r="I42" i="1"/>
  <c r="H42" i="1"/>
  <c r="E42" i="1"/>
  <c r="D42" i="1"/>
  <c r="CH41" i="1"/>
  <c r="CC41" i="1"/>
  <c r="CB41" i="1"/>
  <c r="CA41" i="1"/>
  <c r="CG41" i="1" s="1"/>
  <c r="BZ41" i="1"/>
  <c r="BY41" i="1"/>
  <c r="CE41" i="1" s="1"/>
  <c r="BX41" i="1"/>
  <c r="BW41" i="1"/>
  <c r="BV41" i="1"/>
  <c r="BU41" i="1"/>
  <c r="BT41" i="1"/>
  <c r="BQ41" i="1"/>
  <c r="BP41" i="1"/>
  <c r="BM41" i="1"/>
  <c r="BL41" i="1"/>
  <c r="BI41" i="1"/>
  <c r="BH41" i="1"/>
  <c r="BE41" i="1"/>
  <c r="BD41" i="1"/>
  <c r="BA41" i="1"/>
  <c r="AZ41" i="1"/>
  <c r="AW41" i="1"/>
  <c r="AV41" i="1"/>
  <c r="AS41" i="1"/>
  <c r="AR41" i="1"/>
  <c r="AO41" i="1"/>
  <c r="AN41" i="1"/>
  <c r="AK41" i="1"/>
  <c r="AJ41" i="1"/>
  <c r="AG41" i="1"/>
  <c r="AF41" i="1"/>
  <c r="AC41" i="1"/>
  <c r="AB41" i="1"/>
  <c r="Y41" i="1"/>
  <c r="X41" i="1"/>
  <c r="U41" i="1"/>
  <c r="T41" i="1"/>
  <c r="Q41" i="1"/>
  <c r="P41" i="1"/>
  <c r="M41" i="1"/>
  <c r="L41" i="1"/>
  <c r="I41" i="1"/>
  <c r="H41" i="1"/>
  <c r="E41" i="1"/>
  <c r="D41" i="1"/>
  <c r="CC40" i="1"/>
  <c r="CB40" i="1"/>
  <c r="CA40" i="1"/>
  <c r="BZ40" i="1"/>
  <c r="BY40" i="1"/>
  <c r="BX40" i="1"/>
  <c r="BW40" i="1"/>
  <c r="CG40" i="1" s="1"/>
  <c r="BV40" i="1"/>
  <c r="CF40" i="1" s="1"/>
  <c r="BU40" i="1"/>
  <c r="BT40" i="1"/>
  <c r="BQ40" i="1"/>
  <c r="BP40" i="1"/>
  <c r="BM40" i="1"/>
  <c r="BL40" i="1"/>
  <c r="BI40" i="1"/>
  <c r="BH40" i="1"/>
  <c r="BE40" i="1"/>
  <c r="BD40" i="1"/>
  <c r="BA40" i="1"/>
  <c r="AZ40" i="1"/>
  <c r="AW40" i="1"/>
  <c r="AV40" i="1"/>
  <c r="AS40" i="1"/>
  <c r="AR40" i="1"/>
  <c r="AO40" i="1"/>
  <c r="AN40" i="1"/>
  <c r="AK40" i="1"/>
  <c r="AJ40" i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CC39" i="1"/>
  <c r="CB39" i="1"/>
  <c r="CA39" i="1"/>
  <c r="BZ39" i="1"/>
  <c r="BY39" i="1"/>
  <c r="BX39" i="1"/>
  <c r="CF39" i="1" s="1"/>
  <c r="BW39" i="1"/>
  <c r="BV39" i="1"/>
  <c r="BU39" i="1"/>
  <c r="BT39" i="1"/>
  <c r="BQ39" i="1"/>
  <c r="BP39" i="1"/>
  <c r="BM39" i="1"/>
  <c r="BL39" i="1"/>
  <c r="BI39" i="1"/>
  <c r="BH39" i="1"/>
  <c r="BE39" i="1"/>
  <c r="BD39" i="1"/>
  <c r="BA39" i="1"/>
  <c r="AZ39" i="1"/>
  <c r="AW39" i="1"/>
  <c r="AV39" i="1"/>
  <c r="AS39" i="1"/>
  <c r="AR39" i="1"/>
  <c r="AO39" i="1"/>
  <c r="AN39" i="1"/>
  <c r="AK39" i="1"/>
  <c r="AJ39" i="1"/>
  <c r="AG39" i="1"/>
  <c r="AF39" i="1"/>
  <c r="AC39" i="1"/>
  <c r="AB39" i="1"/>
  <c r="Y39" i="1"/>
  <c r="X39" i="1"/>
  <c r="U39" i="1"/>
  <c r="T39" i="1"/>
  <c r="Q39" i="1"/>
  <c r="P39" i="1"/>
  <c r="M39" i="1"/>
  <c r="L39" i="1"/>
  <c r="I39" i="1"/>
  <c r="H39" i="1"/>
  <c r="E39" i="1"/>
  <c r="D39" i="1"/>
  <c r="CC38" i="1"/>
  <c r="CB38" i="1"/>
  <c r="CA38" i="1"/>
  <c r="BZ38" i="1"/>
  <c r="BY38" i="1"/>
  <c r="BX38" i="1"/>
  <c r="BW38" i="1"/>
  <c r="CH38" i="1" s="1"/>
  <c r="BV38" i="1"/>
  <c r="BU38" i="1"/>
  <c r="BT38" i="1"/>
  <c r="BQ38" i="1"/>
  <c r="BP38" i="1"/>
  <c r="BM38" i="1"/>
  <c r="BL38" i="1"/>
  <c r="BI38" i="1"/>
  <c r="BH38" i="1"/>
  <c r="BE38" i="1"/>
  <c r="BD38" i="1"/>
  <c r="BA38" i="1"/>
  <c r="AZ38" i="1"/>
  <c r="AW38" i="1"/>
  <c r="AV38" i="1"/>
  <c r="AS38" i="1"/>
  <c r="AR38" i="1"/>
  <c r="AO38" i="1"/>
  <c r="AN38" i="1"/>
  <c r="AK38" i="1"/>
  <c r="AJ38" i="1"/>
  <c r="AG38" i="1"/>
  <c r="AF38" i="1"/>
  <c r="AC38" i="1"/>
  <c r="AB38" i="1"/>
  <c r="Y38" i="1"/>
  <c r="X38" i="1"/>
  <c r="U38" i="1"/>
  <c r="T38" i="1"/>
  <c r="Q38" i="1"/>
  <c r="P38" i="1"/>
  <c r="M38" i="1"/>
  <c r="L38" i="1"/>
  <c r="I38" i="1"/>
  <c r="H38" i="1"/>
  <c r="E38" i="1"/>
  <c r="D38" i="1"/>
  <c r="CC37" i="1"/>
  <c r="CB37" i="1"/>
  <c r="CA37" i="1"/>
  <c r="BZ37" i="1"/>
  <c r="BY37" i="1"/>
  <c r="BX37" i="1"/>
  <c r="BW37" i="1"/>
  <c r="BV37" i="1"/>
  <c r="BU37" i="1"/>
  <c r="BT37" i="1"/>
  <c r="BQ37" i="1"/>
  <c r="BP37" i="1"/>
  <c r="BM37" i="1"/>
  <c r="BL37" i="1"/>
  <c r="BI37" i="1"/>
  <c r="BH37" i="1"/>
  <c r="BE37" i="1"/>
  <c r="BD37" i="1"/>
  <c r="BA37" i="1"/>
  <c r="AZ37" i="1"/>
  <c r="AW37" i="1"/>
  <c r="AV37" i="1"/>
  <c r="AS37" i="1"/>
  <c r="AR37" i="1"/>
  <c r="AO37" i="1"/>
  <c r="AN37" i="1"/>
  <c r="AK37" i="1"/>
  <c r="AJ37" i="1"/>
  <c r="AG37" i="1"/>
  <c r="AF37" i="1"/>
  <c r="AC37" i="1"/>
  <c r="AB37" i="1"/>
  <c r="Y37" i="1"/>
  <c r="X37" i="1"/>
  <c r="U37" i="1"/>
  <c r="T37" i="1"/>
  <c r="Q37" i="1"/>
  <c r="P37" i="1"/>
  <c r="M37" i="1"/>
  <c r="L37" i="1"/>
  <c r="I37" i="1"/>
  <c r="H37" i="1"/>
  <c r="E37" i="1"/>
  <c r="D37" i="1"/>
  <c r="CC36" i="1"/>
  <c r="CB36" i="1"/>
  <c r="CA36" i="1"/>
  <c r="BZ36" i="1"/>
  <c r="BY36" i="1"/>
  <c r="BX36" i="1"/>
  <c r="BW36" i="1"/>
  <c r="BV36" i="1"/>
  <c r="BU36" i="1"/>
  <c r="BT36" i="1"/>
  <c r="BQ36" i="1"/>
  <c r="BP36" i="1"/>
  <c r="BM36" i="1"/>
  <c r="BL36" i="1"/>
  <c r="BI36" i="1"/>
  <c r="BH36" i="1"/>
  <c r="BE36" i="1"/>
  <c r="BD36" i="1"/>
  <c r="BA36" i="1"/>
  <c r="AZ36" i="1"/>
  <c r="AW36" i="1"/>
  <c r="AV36" i="1"/>
  <c r="AS36" i="1"/>
  <c r="AR36" i="1"/>
  <c r="AO36" i="1"/>
  <c r="AN36" i="1"/>
  <c r="AK36" i="1"/>
  <c r="AJ36" i="1"/>
  <c r="AG36" i="1"/>
  <c r="AF36" i="1"/>
  <c r="AC36" i="1"/>
  <c r="AB36" i="1"/>
  <c r="Y36" i="1"/>
  <c r="X36" i="1"/>
  <c r="U36" i="1"/>
  <c r="T36" i="1"/>
  <c r="Q36" i="1"/>
  <c r="P36" i="1"/>
  <c r="M36" i="1"/>
  <c r="L36" i="1"/>
  <c r="I36" i="1"/>
  <c r="H36" i="1"/>
  <c r="E36" i="1"/>
  <c r="D36" i="1"/>
  <c r="CC35" i="1"/>
  <c r="CB35" i="1"/>
  <c r="CA35" i="1"/>
  <c r="BZ35" i="1"/>
  <c r="BY35" i="1"/>
  <c r="BX35" i="1"/>
  <c r="BW35" i="1"/>
  <c r="BV35" i="1"/>
  <c r="BU35" i="1"/>
  <c r="BT35" i="1"/>
  <c r="BQ35" i="1"/>
  <c r="BP35" i="1"/>
  <c r="BM35" i="1"/>
  <c r="BL35" i="1"/>
  <c r="BI35" i="1"/>
  <c r="BH35" i="1"/>
  <c r="BE35" i="1"/>
  <c r="BD35" i="1"/>
  <c r="BA35" i="1"/>
  <c r="AZ35" i="1"/>
  <c r="AW35" i="1"/>
  <c r="AV35" i="1"/>
  <c r="AS35" i="1"/>
  <c r="AR35" i="1"/>
  <c r="AO35" i="1"/>
  <c r="AN35" i="1"/>
  <c r="AK35" i="1"/>
  <c r="AJ35" i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CC34" i="1"/>
  <c r="CB34" i="1"/>
  <c r="CA34" i="1"/>
  <c r="BZ34" i="1"/>
  <c r="BY34" i="1"/>
  <c r="BX34" i="1"/>
  <c r="BW34" i="1"/>
  <c r="BV34" i="1"/>
  <c r="BU34" i="1"/>
  <c r="BT34" i="1"/>
  <c r="BQ34" i="1"/>
  <c r="BP34" i="1"/>
  <c r="BM34" i="1"/>
  <c r="BL34" i="1"/>
  <c r="BI34" i="1"/>
  <c r="BH34" i="1"/>
  <c r="BE34" i="1"/>
  <c r="BD34" i="1"/>
  <c r="BA34" i="1"/>
  <c r="AZ34" i="1"/>
  <c r="AW34" i="1"/>
  <c r="AV34" i="1"/>
  <c r="AS34" i="1"/>
  <c r="AR34" i="1"/>
  <c r="AO34" i="1"/>
  <c r="AN34" i="1"/>
  <c r="AK34" i="1"/>
  <c r="AJ34" i="1"/>
  <c r="AG34" i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CC33" i="1"/>
  <c r="CB33" i="1"/>
  <c r="CA33" i="1"/>
  <c r="BZ33" i="1"/>
  <c r="BY33" i="1"/>
  <c r="BX33" i="1"/>
  <c r="CD33" i="1" s="1"/>
  <c r="BW33" i="1"/>
  <c r="BV33" i="1"/>
  <c r="BU33" i="1"/>
  <c r="BT33" i="1"/>
  <c r="BQ33" i="1"/>
  <c r="BP33" i="1"/>
  <c r="BM33" i="1"/>
  <c r="BL33" i="1"/>
  <c r="BI33" i="1"/>
  <c r="BH33" i="1"/>
  <c r="BE33" i="1"/>
  <c r="BD33" i="1"/>
  <c r="BA33" i="1"/>
  <c r="AZ33" i="1"/>
  <c r="AW33" i="1"/>
  <c r="AV33" i="1"/>
  <c r="AS33" i="1"/>
  <c r="AR33" i="1"/>
  <c r="AO33" i="1"/>
  <c r="AN33" i="1"/>
  <c r="AK33" i="1"/>
  <c r="AJ33" i="1"/>
  <c r="AG33" i="1"/>
  <c r="AF33" i="1"/>
  <c r="AC33" i="1"/>
  <c r="AB33" i="1"/>
  <c r="Y33" i="1"/>
  <c r="X33" i="1"/>
  <c r="U33" i="1"/>
  <c r="T33" i="1"/>
  <c r="Q33" i="1"/>
  <c r="P33" i="1"/>
  <c r="M33" i="1"/>
  <c r="L33" i="1"/>
  <c r="I33" i="1"/>
  <c r="H33" i="1"/>
  <c r="E33" i="1"/>
  <c r="D33" i="1"/>
  <c r="CC32" i="1"/>
  <c r="CB32" i="1"/>
  <c r="CA32" i="1"/>
  <c r="BZ32" i="1"/>
  <c r="BY32" i="1"/>
  <c r="BX32" i="1"/>
  <c r="BW32" i="1"/>
  <c r="CH32" i="1" s="1"/>
  <c r="BV32" i="1"/>
  <c r="BU32" i="1"/>
  <c r="BT32" i="1"/>
  <c r="BQ32" i="1"/>
  <c r="BP32" i="1"/>
  <c r="BM32" i="1"/>
  <c r="BL32" i="1"/>
  <c r="BI32" i="1"/>
  <c r="BH32" i="1"/>
  <c r="BE32" i="1"/>
  <c r="BD32" i="1"/>
  <c r="BA32" i="1"/>
  <c r="AZ32" i="1"/>
  <c r="AW32" i="1"/>
  <c r="AV32" i="1"/>
  <c r="AS32" i="1"/>
  <c r="AR32" i="1"/>
  <c r="AO32" i="1"/>
  <c r="AN32" i="1"/>
  <c r="AK32" i="1"/>
  <c r="AJ32" i="1"/>
  <c r="AG32" i="1"/>
  <c r="AF32" i="1"/>
  <c r="AC32" i="1"/>
  <c r="AB32" i="1"/>
  <c r="Y32" i="1"/>
  <c r="X32" i="1"/>
  <c r="U32" i="1"/>
  <c r="T32" i="1"/>
  <c r="Q32" i="1"/>
  <c r="P32" i="1"/>
  <c r="M32" i="1"/>
  <c r="L32" i="1"/>
  <c r="I32" i="1"/>
  <c r="H32" i="1"/>
  <c r="E32" i="1"/>
  <c r="D32" i="1"/>
  <c r="CC31" i="1"/>
  <c r="CB31" i="1"/>
  <c r="CA31" i="1"/>
  <c r="BZ31" i="1"/>
  <c r="BY31" i="1"/>
  <c r="BX31" i="1"/>
  <c r="CF31" i="1" s="1"/>
  <c r="BW31" i="1"/>
  <c r="BV31" i="1"/>
  <c r="BU31" i="1"/>
  <c r="BT31" i="1"/>
  <c r="BQ31" i="1"/>
  <c r="BP31" i="1"/>
  <c r="BM31" i="1"/>
  <c r="BL31" i="1"/>
  <c r="BI31" i="1"/>
  <c r="BH31" i="1"/>
  <c r="BE31" i="1"/>
  <c r="BD31" i="1"/>
  <c r="BA31" i="1"/>
  <c r="AZ31" i="1"/>
  <c r="AW31" i="1"/>
  <c r="AV31" i="1"/>
  <c r="AS31" i="1"/>
  <c r="AR31" i="1"/>
  <c r="AO31" i="1"/>
  <c r="AN31" i="1"/>
  <c r="AK31" i="1"/>
  <c r="AJ31" i="1"/>
  <c r="AG31" i="1"/>
  <c r="AF31" i="1"/>
  <c r="AC31" i="1"/>
  <c r="AB31" i="1"/>
  <c r="Y31" i="1"/>
  <c r="X31" i="1"/>
  <c r="U31" i="1"/>
  <c r="T31" i="1"/>
  <c r="Q31" i="1"/>
  <c r="P31" i="1"/>
  <c r="M31" i="1"/>
  <c r="L31" i="1"/>
  <c r="I31" i="1"/>
  <c r="H31" i="1"/>
  <c r="E31" i="1"/>
  <c r="D31" i="1"/>
  <c r="CC30" i="1"/>
  <c r="CB30" i="1"/>
  <c r="CA30" i="1"/>
  <c r="BZ30" i="1"/>
  <c r="BY30" i="1"/>
  <c r="BX30" i="1"/>
  <c r="BW30" i="1"/>
  <c r="BV30" i="1"/>
  <c r="BU30" i="1"/>
  <c r="BT30" i="1"/>
  <c r="BQ30" i="1"/>
  <c r="BP30" i="1"/>
  <c r="BM30" i="1"/>
  <c r="BL30" i="1"/>
  <c r="BI30" i="1"/>
  <c r="BH30" i="1"/>
  <c r="BE30" i="1"/>
  <c r="BD30" i="1"/>
  <c r="BA30" i="1"/>
  <c r="AZ30" i="1"/>
  <c r="AW30" i="1"/>
  <c r="AV30" i="1"/>
  <c r="AS30" i="1"/>
  <c r="AR30" i="1"/>
  <c r="AO30" i="1"/>
  <c r="AN30" i="1"/>
  <c r="AK30" i="1"/>
  <c r="AJ30" i="1"/>
  <c r="AG30" i="1"/>
  <c r="AF30" i="1"/>
  <c r="AC30" i="1"/>
  <c r="AB30" i="1"/>
  <c r="Y30" i="1"/>
  <c r="X30" i="1"/>
  <c r="U30" i="1"/>
  <c r="T30" i="1"/>
  <c r="Q30" i="1"/>
  <c r="P30" i="1"/>
  <c r="M30" i="1"/>
  <c r="L30" i="1"/>
  <c r="I30" i="1"/>
  <c r="H30" i="1"/>
  <c r="E30" i="1"/>
  <c r="D30" i="1"/>
  <c r="CC29" i="1"/>
  <c r="CB29" i="1"/>
  <c r="CA29" i="1"/>
  <c r="BZ29" i="1"/>
  <c r="BY29" i="1"/>
  <c r="BX29" i="1"/>
  <c r="BW29" i="1"/>
  <c r="BV29" i="1"/>
  <c r="BU29" i="1"/>
  <c r="BT29" i="1"/>
  <c r="BQ29" i="1"/>
  <c r="BP29" i="1"/>
  <c r="BM29" i="1"/>
  <c r="BL29" i="1"/>
  <c r="BI29" i="1"/>
  <c r="BH29" i="1"/>
  <c r="BE29" i="1"/>
  <c r="BD29" i="1"/>
  <c r="BA29" i="1"/>
  <c r="AZ29" i="1"/>
  <c r="AW29" i="1"/>
  <c r="AV29" i="1"/>
  <c r="AS29" i="1"/>
  <c r="AR29" i="1"/>
  <c r="AO29" i="1"/>
  <c r="AN29" i="1"/>
  <c r="AK29" i="1"/>
  <c r="AJ29" i="1"/>
  <c r="AG29" i="1"/>
  <c r="AF29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CC28" i="1"/>
  <c r="CB28" i="1"/>
  <c r="CA28" i="1"/>
  <c r="BZ28" i="1"/>
  <c r="BY28" i="1"/>
  <c r="BX28" i="1"/>
  <c r="BW28" i="1"/>
  <c r="BV28" i="1"/>
  <c r="BU28" i="1"/>
  <c r="BT28" i="1"/>
  <c r="BQ28" i="1"/>
  <c r="BP28" i="1"/>
  <c r="BM28" i="1"/>
  <c r="BL28" i="1"/>
  <c r="BI28" i="1"/>
  <c r="BH28" i="1"/>
  <c r="BE28" i="1"/>
  <c r="BD28" i="1"/>
  <c r="BA28" i="1"/>
  <c r="AZ28" i="1"/>
  <c r="AW28" i="1"/>
  <c r="AV28" i="1"/>
  <c r="AS28" i="1"/>
  <c r="AR28" i="1"/>
  <c r="AO28" i="1"/>
  <c r="AN28" i="1"/>
  <c r="AK28" i="1"/>
  <c r="AJ28" i="1"/>
  <c r="AG28" i="1"/>
  <c r="AF28" i="1"/>
  <c r="AC28" i="1"/>
  <c r="AB28" i="1"/>
  <c r="Y28" i="1"/>
  <c r="X28" i="1"/>
  <c r="U28" i="1"/>
  <c r="T28" i="1"/>
  <c r="Q28" i="1"/>
  <c r="P28" i="1"/>
  <c r="M28" i="1"/>
  <c r="L28" i="1"/>
  <c r="I28" i="1"/>
  <c r="H28" i="1"/>
  <c r="E28" i="1"/>
  <c r="D28" i="1"/>
  <c r="CC27" i="1"/>
  <c r="CB27" i="1"/>
  <c r="CA27" i="1"/>
  <c r="BZ27" i="1"/>
  <c r="BY27" i="1"/>
  <c r="BX27" i="1"/>
  <c r="CF27" i="1" s="1"/>
  <c r="BW27" i="1"/>
  <c r="BV27" i="1"/>
  <c r="BU27" i="1"/>
  <c r="BT27" i="1"/>
  <c r="BQ27" i="1"/>
  <c r="BP27" i="1"/>
  <c r="BM27" i="1"/>
  <c r="BL27" i="1"/>
  <c r="BI27" i="1"/>
  <c r="BH27" i="1"/>
  <c r="BE27" i="1"/>
  <c r="BD27" i="1"/>
  <c r="BA27" i="1"/>
  <c r="AZ27" i="1"/>
  <c r="AW27" i="1"/>
  <c r="AV27" i="1"/>
  <c r="AS27" i="1"/>
  <c r="AR27" i="1"/>
  <c r="AO27" i="1"/>
  <c r="AN27" i="1"/>
  <c r="AK27" i="1"/>
  <c r="AJ27" i="1"/>
  <c r="AG27" i="1"/>
  <c r="AF27" i="1"/>
  <c r="AC27" i="1"/>
  <c r="AB27" i="1"/>
  <c r="Y27" i="1"/>
  <c r="X27" i="1"/>
  <c r="U27" i="1"/>
  <c r="T27" i="1"/>
  <c r="Q27" i="1"/>
  <c r="P27" i="1"/>
  <c r="M27" i="1"/>
  <c r="L27" i="1"/>
  <c r="I27" i="1"/>
  <c r="H27" i="1"/>
  <c r="E27" i="1"/>
  <c r="D27" i="1"/>
  <c r="CC26" i="1"/>
  <c r="CB26" i="1"/>
  <c r="CA26" i="1"/>
  <c r="BZ26" i="1"/>
  <c r="BY26" i="1"/>
  <c r="BX26" i="1"/>
  <c r="CD26" i="1" s="1"/>
  <c r="BW26" i="1"/>
  <c r="BV26" i="1"/>
  <c r="BU26" i="1"/>
  <c r="BT26" i="1"/>
  <c r="BQ26" i="1"/>
  <c r="BP26" i="1"/>
  <c r="BM26" i="1"/>
  <c r="BL26" i="1"/>
  <c r="BI26" i="1"/>
  <c r="BH26" i="1"/>
  <c r="BE26" i="1"/>
  <c r="BD26" i="1"/>
  <c r="BA26" i="1"/>
  <c r="AZ26" i="1"/>
  <c r="AW26" i="1"/>
  <c r="AV26" i="1"/>
  <c r="AS26" i="1"/>
  <c r="AR26" i="1"/>
  <c r="AO26" i="1"/>
  <c r="AN26" i="1"/>
  <c r="AK26" i="1"/>
  <c r="AJ26" i="1"/>
  <c r="AG26" i="1"/>
  <c r="AF26" i="1"/>
  <c r="AC26" i="1"/>
  <c r="AB26" i="1"/>
  <c r="Y26" i="1"/>
  <c r="X26" i="1"/>
  <c r="U26" i="1"/>
  <c r="T26" i="1"/>
  <c r="Q26" i="1"/>
  <c r="P26" i="1"/>
  <c r="M26" i="1"/>
  <c r="L26" i="1"/>
  <c r="I26" i="1"/>
  <c r="H26" i="1"/>
  <c r="E26" i="1"/>
  <c r="D26" i="1"/>
  <c r="CC25" i="1"/>
  <c r="CB25" i="1"/>
  <c r="CA25" i="1"/>
  <c r="BZ25" i="1"/>
  <c r="BY25" i="1"/>
  <c r="CE25" i="1" s="1"/>
  <c r="BX25" i="1"/>
  <c r="CD25" i="1" s="1"/>
  <c r="BW25" i="1"/>
  <c r="BV25" i="1"/>
  <c r="BU25" i="1"/>
  <c r="BT25" i="1"/>
  <c r="BQ25" i="1"/>
  <c r="BP25" i="1"/>
  <c r="BM25" i="1"/>
  <c r="BL25" i="1"/>
  <c r="BI25" i="1"/>
  <c r="BH25" i="1"/>
  <c r="BE25" i="1"/>
  <c r="BD25" i="1"/>
  <c r="BA25" i="1"/>
  <c r="AZ25" i="1"/>
  <c r="AW25" i="1"/>
  <c r="AV25" i="1"/>
  <c r="AS25" i="1"/>
  <c r="AR25" i="1"/>
  <c r="AO25" i="1"/>
  <c r="AN25" i="1"/>
  <c r="AK25" i="1"/>
  <c r="AJ25" i="1"/>
  <c r="AG25" i="1"/>
  <c r="AF25" i="1"/>
  <c r="AC25" i="1"/>
  <c r="AB25" i="1"/>
  <c r="Y25" i="1"/>
  <c r="X25" i="1"/>
  <c r="U25" i="1"/>
  <c r="T25" i="1"/>
  <c r="Q25" i="1"/>
  <c r="P25" i="1"/>
  <c r="M25" i="1"/>
  <c r="L25" i="1"/>
  <c r="I25" i="1"/>
  <c r="H25" i="1"/>
  <c r="E25" i="1"/>
  <c r="D25" i="1"/>
  <c r="CC24" i="1"/>
  <c r="CB24" i="1"/>
  <c r="CA24" i="1"/>
  <c r="BZ24" i="1"/>
  <c r="BY24" i="1"/>
  <c r="CE24" i="1" s="1"/>
  <c r="BX24" i="1"/>
  <c r="CF24" i="1" s="1"/>
  <c r="BW24" i="1"/>
  <c r="BV24" i="1"/>
  <c r="BU24" i="1"/>
  <c r="BT24" i="1"/>
  <c r="BQ24" i="1"/>
  <c r="BP24" i="1"/>
  <c r="BM24" i="1"/>
  <c r="BL24" i="1"/>
  <c r="BI24" i="1"/>
  <c r="BH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AG24" i="1"/>
  <c r="AF24" i="1"/>
  <c r="AC24" i="1"/>
  <c r="AB24" i="1"/>
  <c r="Y24" i="1"/>
  <c r="X24" i="1"/>
  <c r="U24" i="1"/>
  <c r="T24" i="1"/>
  <c r="Q24" i="1"/>
  <c r="P24" i="1"/>
  <c r="M24" i="1"/>
  <c r="L24" i="1"/>
  <c r="I24" i="1"/>
  <c r="H24" i="1"/>
  <c r="E24" i="1"/>
  <c r="D24" i="1"/>
  <c r="CC23" i="1"/>
  <c r="CB23" i="1"/>
  <c r="CA23" i="1"/>
  <c r="BZ23" i="1"/>
  <c r="BY23" i="1"/>
  <c r="CG23" i="1" s="1"/>
  <c r="BX23" i="1"/>
  <c r="CF23" i="1" s="1"/>
  <c r="BW23" i="1"/>
  <c r="BV23" i="1"/>
  <c r="CH23" i="1" s="1"/>
  <c r="BU23" i="1"/>
  <c r="BT23" i="1"/>
  <c r="BQ23" i="1"/>
  <c r="BP23" i="1"/>
  <c r="BM23" i="1"/>
  <c r="BL23" i="1"/>
  <c r="BI23" i="1"/>
  <c r="BH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G23" i="1"/>
  <c r="AF23" i="1"/>
  <c r="AC23" i="1"/>
  <c r="AB23" i="1"/>
  <c r="Y23" i="1"/>
  <c r="X23" i="1"/>
  <c r="U23" i="1"/>
  <c r="T23" i="1"/>
  <c r="Q23" i="1"/>
  <c r="P23" i="1"/>
  <c r="M23" i="1"/>
  <c r="L23" i="1"/>
  <c r="I23" i="1"/>
  <c r="H23" i="1"/>
  <c r="E23" i="1"/>
  <c r="D23" i="1"/>
  <c r="CC22" i="1"/>
  <c r="CB22" i="1"/>
  <c r="CA22" i="1"/>
  <c r="BZ22" i="1"/>
  <c r="BY22" i="1"/>
  <c r="CG22" i="1" s="1"/>
  <c r="BX22" i="1"/>
  <c r="CF22" i="1" s="1"/>
  <c r="BW22" i="1"/>
  <c r="CH22" i="1" s="1"/>
  <c r="BV22" i="1"/>
  <c r="CD22" i="1" s="1"/>
  <c r="BU22" i="1"/>
  <c r="BT22" i="1"/>
  <c r="BQ22" i="1"/>
  <c r="BP22" i="1"/>
  <c r="BM22" i="1"/>
  <c r="BL22" i="1"/>
  <c r="BI22" i="1"/>
  <c r="BH22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AG22" i="1"/>
  <c r="AF22" i="1"/>
  <c r="AC22" i="1"/>
  <c r="AB22" i="1"/>
  <c r="Y22" i="1"/>
  <c r="X22" i="1"/>
  <c r="U22" i="1"/>
  <c r="T22" i="1"/>
  <c r="Q22" i="1"/>
  <c r="P22" i="1"/>
  <c r="M22" i="1"/>
  <c r="L22" i="1"/>
  <c r="I22" i="1"/>
  <c r="H22" i="1"/>
  <c r="E22" i="1"/>
  <c r="D22" i="1"/>
  <c r="CC21" i="1"/>
  <c r="CB21" i="1"/>
  <c r="CA21" i="1"/>
  <c r="BZ21" i="1"/>
  <c r="BY21" i="1"/>
  <c r="CG21" i="1" s="1"/>
  <c r="BX21" i="1"/>
  <c r="CF21" i="1" s="1"/>
  <c r="BW21" i="1"/>
  <c r="CH21" i="1" s="1"/>
  <c r="BV21" i="1"/>
  <c r="BU21" i="1"/>
  <c r="BT21" i="1"/>
  <c r="BQ21" i="1"/>
  <c r="BP21" i="1"/>
  <c r="BM21" i="1"/>
  <c r="BL21" i="1"/>
  <c r="BI21" i="1"/>
  <c r="BH21" i="1"/>
  <c r="BE21" i="1"/>
  <c r="BD21" i="1"/>
  <c r="BA21" i="1"/>
  <c r="AZ21" i="1"/>
  <c r="AW21" i="1"/>
  <c r="AV21" i="1"/>
  <c r="AS21" i="1"/>
  <c r="AR21" i="1"/>
  <c r="AO21" i="1"/>
  <c r="AN21" i="1"/>
  <c r="AK21" i="1"/>
  <c r="AJ21" i="1"/>
  <c r="AG21" i="1"/>
  <c r="AF21" i="1"/>
  <c r="AC21" i="1"/>
  <c r="AB21" i="1"/>
  <c r="Y21" i="1"/>
  <c r="X21" i="1"/>
  <c r="U21" i="1"/>
  <c r="T21" i="1"/>
  <c r="Q21" i="1"/>
  <c r="P21" i="1"/>
  <c r="M21" i="1"/>
  <c r="L21" i="1"/>
  <c r="I21" i="1"/>
  <c r="H21" i="1"/>
  <c r="E21" i="1"/>
  <c r="D21" i="1"/>
  <c r="CC20" i="1"/>
  <c r="CB20" i="1"/>
  <c r="CA20" i="1"/>
  <c r="BZ20" i="1"/>
  <c r="BY20" i="1"/>
  <c r="CG20" i="1" s="1"/>
  <c r="BX20" i="1"/>
  <c r="CF20" i="1" s="1"/>
  <c r="BW20" i="1"/>
  <c r="CH20" i="1" s="1"/>
  <c r="BV20" i="1"/>
  <c r="CD20" i="1" s="1"/>
  <c r="BU20" i="1"/>
  <c r="BT20" i="1"/>
  <c r="BQ20" i="1"/>
  <c r="BP20" i="1"/>
  <c r="BM20" i="1"/>
  <c r="BL20" i="1"/>
  <c r="BI20" i="1"/>
  <c r="BH20" i="1"/>
  <c r="BE20" i="1"/>
  <c r="BD20" i="1"/>
  <c r="BA20" i="1"/>
  <c r="AZ20" i="1"/>
  <c r="AW20" i="1"/>
  <c r="AV20" i="1"/>
  <c r="AS20" i="1"/>
  <c r="AR20" i="1"/>
  <c r="AO20" i="1"/>
  <c r="AN20" i="1"/>
  <c r="AK20" i="1"/>
  <c r="AJ20" i="1"/>
  <c r="AG20" i="1"/>
  <c r="AF20" i="1"/>
  <c r="AC20" i="1"/>
  <c r="AB20" i="1"/>
  <c r="Y20" i="1"/>
  <c r="X20" i="1"/>
  <c r="U20" i="1"/>
  <c r="T20" i="1"/>
  <c r="Q20" i="1"/>
  <c r="P20" i="1"/>
  <c r="M20" i="1"/>
  <c r="L20" i="1"/>
  <c r="I20" i="1"/>
  <c r="H20" i="1"/>
  <c r="E20" i="1"/>
  <c r="D20" i="1"/>
  <c r="CC19" i="1"/>
  <c r="CB19" i="1"/>
  <c r="CA19" i="1"/>
  <c r="BZ19" i="1"/>
  <c r="BY19" i="1"/>
  <c r="CG19" i="1" s="1"/>
  <c r="BX19" i="1"/>
  <c r="BW19" i="1"/>
  <c r="CH19" i="1" s="1"/>
  <c r="BV19" i="1"/>
  <c r="BU19" i="1"/>
  <c r="BT19" i="1"/>
  <c r="BQ19" i="1"/>
  <c r="BP19" i="1"/>
  <c r="BM19" i="1"/>
  <c r="BL19" i="1"/>
  <c r="BI19" i="1"/>
  <c r="BH19" i="1"/>
  <c r="BE19" i="1"/>
  <c r="BD19" i="1"/>
  <c r="BA19" i="1"/>
  <c r="AZ19" i="1"/>
  <c r="AW19" i="1"/>
  <c r="AV19" i="1"/>
  <c r="AS19" i="1"/>
  <c r="AR19" i="1"/>
  <c r="AO19" i="1"/>
  <c r="AN19" i="1"/>
  <c r="AK19" i="1"/>
  <c r="AJ19" i="1"/>
  <c r="AG19" i="1"/>
  <c r="AF19" i="1"/>
  <c r="AC19" i="1"/>
  <c r="AB19" i="1"/>
  <c r="Y19" i="1"/>
  <c r="X19" i="1"/>
  <c r="U19" i="1"/>
  <c r="T19" i="1"/>
  <c r="Q19" i="1"/>
  <c r="P19" i="1"/>
  <c r="M19" i="1"/>
  <c r="L19" i="1"/>
  <c r="I19" i="1"/>
  <c r="H19" i="1"/>
  <c r="E19" i="1"/>
  <c r="D19" i="1"/>
  <c r="CC18" i="1"/>
  <c r="CB18" i="1"/>
  <c r="CA18" i="1"/>
  <c r="BZ18" i="1"/>
  <c r="BY18" i="1"/>
  <c r="CE18" i="1" s="1"/>
  <c r="BX18" i="1"/>
  <c r="CF18" i="1" s="1"/>
  <c r="BW18" i="1"/>
  <c r="CH18" i="1" s="1"/>
  <c r="BV18" i="1"/>
  <c r="CD18" i="1" s="1"/>
  <c r="BU18" i="1"/>
  <c r="BT18" i="1"/>
  <c r="BQ18" i="1"/>
  <c r="BP18" i="1"/>
  <c r="BM18" i="1"/>
  <c r="BL18" i="1"/>
  <c r="BI18" i="1"/>
  <c r="BH18" i="1"/>
  <c r="BE18" i="1"/>
  <c r="BD18" i="1"/>
  <c r="BA18" i="1"/>
  <c r="AZ18" i="1"/>
  <c r="AW18" i="1"/>
  <c r="AV18" i="1"/>
  <c r="AS18" i="1"/>
  <c r="AR18" i="1"/>
  <c r="AO18" i="1"/>
  <c r="AN18" i="1"/>
  <c r="AK18" i="1"/>
  <c r="AJ18" i="1"/>
  <c r="AG18" i="1"/>
  <c r="AF18" i="1"/>
  <c r="AC18" i="1"/>
  <c r="AB18" i="1"/>
  <c r="Y18" i="1"/>
  <c r="X18" i="1"/>
  <c r="U18" i="1"/>
  <c r="T18" i="1"/>
  <c r="Q18" i="1"/>
  <c r="P18" i="1"/>
  <c r="M18" i="1"/>
  <c r="L18" i="1"/>
  <c r="I18" i="1"/>
  <c r="H18" i="1"/>
  <c r="E18" i="1"/>
  <c r="D18" i="1"/>
  <c r="CC17" i="1"/>
  <c r="CB17" i="1"/>
  <c r="CA17" i="1"/>
  <c r="BZ17" i="1"/>
  <c r="BY17" i="1"/>
  <c r="CE17" i="1" s="1"/>
  <c r="BX17" i="1"/>
  <c r="BW17" i="1"/>
  <c r="CH17" i="1" s="1"/>
  <c r="BV17" i="1"/>
  <c r="BU17" i="1"/>
  <c r="BT17" i="1"/>
  <c r="BQ17" i="1"/>
  <c r="BP17" i="1"/>
  <c r="BM17" i="1"/>
  <c r="BL17" i="1"/>
  <c r="BI17" i="1"/>
  <c r="BH17" i="1"/>
  <c r="BE17" i="1"/>
  <c r="BD17" i="1"/>
  <c r="BA17" i="1"/>
  <c r="AZ17" i="1"/>
  <c r="AW17" i="1"/>
  <c r="AV17" i="1"/>
  <c r="AS17" i="1"/>
  <c r="AR17" i="1"/>
  <c r="AO17" i="1"/>
  <c r="AN17" i="1"/>
  <c r="AK17" i="1"/>
  <c r="AJ17" i="1"/>
  <c r="AG17" i="1"/>
  <c r="AF17" i="1"/>
  <c r="AC17" i="1"/>
  <c r="AB17" i="1"/>
  <c r="Y17" i="1"/>
  <c r="X17" i="1"/>
  <c r="U17" i="1"/>
  <c r="T17" i="1"/>
  <c r="Q17" i="1"/>
  <c r="P17" i="1"/>
  <c r="M17" i="1"/>
  <c r="L17" i="1"/>
  <c r="I17" i="1"/>
  <c r="H17" i="1"/>
  <c r="E17" i="1"/>
  <c r="D17" i="1"/>
  <c r="CC16" i="1"/>
  <c r="CB16" i="1"/>
  <c r="CA16" i="1"/>
  <c r="BZ16" i="1"/>
  <c r="BY16" i="1"/>
  <c r="BX16" i="1"/>
  <c r="BW16" i="1"/>
  <c r="CG16" i="1" s="1"/>
  <c r="BV16" i="1"/>
  <c r="BU16" i="1"/>
  <c r="BT16" i="1"/>
  <c r="BQ16" i="1"/>
  <c r="BP16" i="1"/>
  <c r="BM16" i="1"/>
  <c r="BL16" i="1"/>
  <c r="BI16" i="1"/>
  <c r="BH16" i="1"/>
  <c r="BE16" i="1"/>
  <c r="BD16" i="1"/>
  <c r="BA16" i="1"/>
  <c r="AZ16" i="1"/>
  <c r="AW16" i="1"/>
  <c r="AV16" i="1"/>
  <c r="AS16" i="1"/>
  <c r="AR16" i="1"/>
  <c r="AO16" i="1"/>
  <c r="AN16" i="1"/>
  <c r="AK16" i="1"/>
  <c r="AJ16" i="1"/>
  <c r="AG16" i="1"/>
  <c r="AF16" i="1"/>
  <c r="AC16" i="1"/>
  <c r="AB16" i="1"/>
  <c r="Y16" i="1"/>
  <c r="X16" i="1"/>
  <c r="U16" i="1"/>
  <c r="T16" i="1"/>
  <c r="Q16" i="1"/>
  <c r="P16" i="1"/>
  <c r="M16" i="1"/>
  <c r="L16" i="1"/>
  <c r="I16" i="1"/>
  <c r="H16" i="1"/>
  <c r="E16" i="1"/>
  <c r="D16" i="1"/>
  <c r="CC15" i="1"/>
  <c r="CB15" i="1"/>
  <c r="CA15" i="1"/>
  <c r="BZ15" i="1"/>
  <c r="BY15" i="1"/>
  <c r="BX15" i="1"/>
  <c r="BW15" i="1"/>
  <c r="CH15" i="1" s="1"/>
  <c r="BV15" i="1"/>
  <c r="BU15" i="1"/>
  <c r="BT15" i="1"/>
  <c r="BQ15" i="1"/>
  <c r="BP15" i="1"/>
  <c r="BM15" i="1"/>
  <c r="BL15" i="1"/>
  <c r="BI15" i="1"/>
  <c r="BH15" i="1"/>
  <c r="BE15" i="1"/>
  <c r="BD15" i="1"/>
  <c r="BA15" i="1"/>
  <c r="AZ15" i="1"/>
  <c r="AW15" i="1"/>
  <c r="AV15" i="1"/>
  <c r="AS15" i="1"/>
  <c r="AR15" i="1"/>
  <c r="AO15" i="1"/>
  <c r="AN15" i="1"/>
  <c r="AK15" i="1"/>
  <c r="AJ15" i="1"/>
  <c r="AG15" i="1"/>
  <c r="AF15" i="1"/>
  <c r="AC15" i="1"/>
  <c r="AB15" i="1"/>
  <c r="Y15" i="1"/>
  <c r="X15" i="1"/>
  <c r="U15" i="1"/>
  <c r="T15" i="1"/>
  <c r="Q15" i="1"/>
  <c r="P15" i="1"/>
  <c r="M15" i="1"/>
  <c r="L15" i="1"/>
  <c r="I15" i="1"/>
  <c r="H15" i="1"/>
  <c r="E15" i="1"/>
  <c r="D15" i="1"/>
  <c r="CC14" i="1"/>
  <c r="CB14" i="1"/>
  <c r="CA14" i="1"/>
  <c r="BZ14" i="1"/>
  <c r="BY14" i="1"/>
  <c r="BX14" i="1"/>
  <c r="CF14" i="1" s="1"/>
  <c r="BW14" i="1"/>
  <c r="BV14" i="1"/>
  <c r="BU14" i="1"/>
  <c r="BT14" i="1"/>
  <c r="BQ14" i="1"/>
  <c r="BP14" i="1"/>
  <c r="BM14" i="1"/>
  <c r="BL14" i="1"/>
  <c r="BI14" i="1"/>
  <c r="BH14" i="1"/>
  <c r="BE14" i="1"/>
  <c r="BD14" i="1"/>
  <c r="BA14" i="1"/>
  <c r="AZ14" i="1"/>
  <c r="AW14" i="1"/>
  <c r="AV14" i="1"/>
  <c r="AS14" i="1"/>
  <c r="AR14" i="1"/>
  <c r="AO14" i="1"/>
  <c r="AN14" i="1"/>
  <c r="AK14" i="1"/>
  <c r="AJ14" i="1"/>
  <c r="AG14" i="1"/>
  <c r="AF14" i="1"/>
  <c r="AC14" i="1"/>
  <c r="AB14" i="1"/>
  <c r="Y14" i="1"/>
  <c r="X14" i="1"/>
  <c r="U14" i="1"/>
  <c r="T14" i="1"/>
  <c r="Q14" i="1"/>
  <c r="P14" i="1"/>
  <c r="M14" i="1"/>
  <c r="L14" i="1"/>
  <c r="I14" i="1"/>
  <c r="H14" i="1"/>
  <c r="E14" i="1"/>
  <c r="D14" i="1"/>
  <c r="CC13" i="1"/>
  <c r="CB13" i="1"/>
  <c r="CA13" i="1"/>
  <c r="BZ13" i="1"/>
  <c r="BY13" i="1"/>
  <c r="BX13" i="1"/>
  <c r="CF13" i="1" s="1"/>
  <c r="BW13" i="1"/>
  <c r="CH13" i="1" s="1"/>
  <c r="BV13" i="1"/>
  <c r="BU13" i="1"/>
  <c r="BT13" i="1"/>
  <c r="BQ13" i="1"/>
  <c r="BP13" i="1"/>
  <c r="BM13" i="1"/>
  <c r="BL13" i="1"/>
  <c r="BI13" i="1"/>
  <c r="BH13" i="1"/>
  <c r="BE13" i="1"/>
  <c r="BD13" i="1"/>
  <c r="BA13" i="1"/>
  <c r="AZ13" i="1"/>
  <c r="AW13" i="1"/>
  <c r="AV13" i="1"/>
  <c r="AS13" i="1"/>
  <c r="AR13" i="1"/>
  <c r="AO13" i="1"/>
  <c r="AN13" i="1"/>
  <c r="AK13" i="1"/>
  <c r="AJ13" i="1"/>
  <c r="AG13" i="1"/>
  <c r="AF13" i="1"/>
  <c r="AC13" i="1"/>
  <c r="AB13" i="1"/>
  <c r="Y13" i="1"/>
  <c r="X13" i="1"/>
  <c r="U13" i="1"/>
  <c r="T13" i="1"/>
  <c r="Q13" i="1"/>
  <c r="P13" i="1"/>
  <c r="M13" i="1"/>
  <c r="L13" i="1"/>
  <c r="I13" i="1"/>
  <c r="H13" i="1"/>
  <c r="E13" i="1"/>
  <c r="D13" i="1"/>
  <c r="CC12" i="1"/>
  <c r="CB12" i="1"/>
  <c r="CA12" i="1"/>
  <c r="BZ12" i="1"/>
  <c r="BY12" i="1"/>
  <c r="CG12" i="1" s="1"/>
  <c r="BX12" i="1"/>
  <c r="BW12" i="1"/>
  <c r="BV12" i="1"/>
  <c r="BU12" i="1"/>
  <c r="BT12" i="1"/>
  <c r="BQ12" i="1"/>
  <c r="BP12" i="1"/>
  <c r="BM12" i="1"/>
  <c r="BL12" i="1"/>
  <c r="BI12" i="1"/>
  <c r="BH12" i="1"/>
  <c r="BE12" i="1"/>
  <c r="BD12" i="1"/>
  <c r="BA12" i="1"/>
  <c r="AZ12" i="1"/>
  <c r="AW12" i="1"/>
  <c r="AV12" i="1"/>
  <c r="AS12" i="1"/>
  <c r="AR12" i="1"/>
  <c r="AO12" i="1"/>
  <c r="AN12" i="1"/>
  <c r="AK12" i="1"/>
  <c r="AJ12" i="1"/>
  <c r="AG12" i="1"/>
  <c r="AF12" i="1"/>
  <c r="AC12" i="1"/>
  <c r="AB12" i="1"/>
  <c r="Y12" i="1"/>
  <c r="X12" i="1"/>
  <c r="U12" i="1"/>
  <c r="T12" i="1"/>
  <c r="Q12" i="1"/>
  <c r="P12" i="1"/>
  <c r="M12" i="1"/>
  <c r="L12" i="1"/>
  <c r="I12" i="1"/>
  <c r="H12" i="1"/>
  <c r="E12" i="1"/>
  <c r="D12" i="1"/>
  <c r="CC11" i="1"/>
  <c r="CB11" i="1"/>
  <c r="CA11" i="1"/>
  <c r="BZ11" i="1"/>
  <c r="BY11" i="1"/>
  <c r="BX11" i="1"/>
  <c r="CF11" i="1" s="1"/>
  <c r="BW11" i="1"/>
  <c r="BV11" i="1"/>
  <c r="BU11" i="1"/>
  <c r="BT11" i="1"/>
  <c r="BQ11" i="1"/>
  <c r="BP11" i="1"/>
  <c r="BM11" i="1"/>
  <c r="BL11" i="1"/>
  <c r="BI11" i="1"/>
  <c r="BH11" i="1"/>
  <c r="BE11" i="1"/>
  <c r="BD11" i="1"/>
  <c r="BA11" i="1"/>
  <c r="AZ11" i="1"/>
  <c r="AW11" i="1"/>
  <c r="AV11" i="1"/>
  <c r="AS11" i="1"/>
  <c r="AR11" i="1"/>
  <c r="AO11" i="1"/>
  <c r="AN11" i="1"/>
  <c r="AK11" i="1"/>
  <c r="AJ11" i="1"/>
  <c r="AG11" i="1"/>
  <c r="AF11" i="1"/>
  <c r="AC11" i="1"/>
  <c r="AB11" i="1"/>
  <c r="Y11" i="1"/>
  <c r="X11" i="1"/>
  <c r="U11" i="1"/>
  <c r="T11" i="1"/>
  <c r="Q11" i="1"/>
  <c r="P11" i="1"/>
  <c r="M11" i="1"/>
  <c r="L11" i="1"/>
  <c r="I11" i="1"/>
  <c r="H11" i="1"/>
  <c r="E11" i="1"/>
  <c r="D11" i="1"/>
  <c r="CC10" i="1"/>
  <c r="CB10" i="1"/>
  <c r="CA10" i="1"/>
  <c r="BZ10" i="1"/>
  <c r="BY10" i="1"/>
  <c r="BX10" i="1"/>
  <c r="CF10" i="1" s="1"/>
  <c r="BW10" i="1"/>
  <c r="CH10" i="1" s="1"/>
  <c r="BV10" i="1"/>
  <c r="BU10" i="1"/>
  <c r="BT10" i="1"/>
  <c r="BQ10" i="1"/>
  <c r="BP10" i="1"/>
  <c r="BM10" i="1"/>
  <c r="BL10" i="1"/>
  <c r="BI10" i="1"/>
  <c r="BH10" i="1"/>
  <c r="BE10" i="1"/>
  <c r="BD10" i="1"/>
  <c r="BA10" i="1"/>
  <c r="AZ10" i="1"/>
  <c r="AW10" i="1"/>
  <c r="AV10" i="1"/>
  <c r="AS10" i="1"/>
  <c r="AR10" i="1"/>
  <c r="AO10" i="1"/>
  <c r="AN10" i="1"/>
  <c r="AK10" i="1"/>
  <c r="AJ10" i="1"/>
  <c r="AG10" i="1"/>
  <c r="AF10" i="1"/>
  <c r="AC10" i="1"/>
  <c r="AB10" i="1"/>
  <c r="Y10" i="1"/>
  <c r="X10" i="1"/>
  <c r="U10" i="1"/>
  <c r="T10" i="1"/>
  <c r="Q10" i="1"/>
  <c r="P10" i="1"/>
  <c r="M10" i="1"/>
  <c r="L10" i="1"/>
  <c r="I10" i="1"/>
  <c r="H10" i="1"/>
  <c r="E10" i="1"/>
  <c r="D10" i="1"/>
  <c r="CC9" i="1"/>
  <c r="CB9" i="1"/>
  <c r="CA9" i="1"/>
  <c r="BZ9" i="1"/>
  <c r="BY9" i="1"/>
  <c r="BX9" i="1"/>
  <c r="BW9" i="1"/>
  <c r="CH9" i="1" s="1"/>
  <c r="BV9" i="1"/>
  <c r="BU9" i="1"/>
  <c r="BT9" i="1"/>
  <c r="BQ9" i="1"/>
  <c r="BP9" i="1"/>
  <c r="BM9" i="1"/>
  <c r="BL9" i="1"/>
  <c r="BI9" i="1"/>
  <c r="BH9" i="1"/>
  <c r="BE9" i="1"/>
  <c r="BD9" i="1"/>
  <c r="BA9" i="1"/>
  <c r="AZ9" i="1"/>
  <c r="AW9" i="1"/>
  <c r="AV9" i="1"/>
  <c r="AS9" i="1"/>
  <c r="AR9" i="1"/>
  <c r="AO9" i="1"/>
  <c r="AN9" i="1"/>
  <c r="AK9" i="1"/>
  <c r="AJ9" i="1"/>
  <c r="AG9" i="1"/>
  <c r="AF9" i="1"/>
  <c r="AC9" i="1"/>
  <c r="AB9" i="1"/>
  <c r="Y9" i="1"/>
  <c r="X9" i="1"/>
  <c r="U9" i="1"/>
  <c r="T9" i="1"/>
  <c r="Q9" i="1"/>
  <c r="P9" i="1"/>
  <c r="M9" i="1"/>
  <c r="L9" i="1"/>
  <c r="I9" i="1"/>
  <c r="H9" i="1"/>
  <c r="E9" i="1"/>
  <c r="D9" i="1"/>
  <c r="CC8" i="1"/>
  <c r="CB8" i="1"/>
  <c r="CA8" i="1"/>
  <c r="BZ8" i="1"/>
  <c r="BY8" i="1"/>
  <c r="CE8" i="1" s="1"/>
  <c r="BX8" i="1"/>
  <c r="CF8" i="1" s="1"/>
  <c r="BW8" i="1"/>
  <c r="BV8" i="1"/>
  <c r="BU8" i="1"/>
  <c r="BT8" i="1"/>
  <c r="BQ8" i="1"/>
  <c r="BP8" i="1"/>
  <c r="BM8" i="1"/>
  <c r="BL8" i="1"/>
  <c r="BI8" i="1"/>
  <c r="BH8" i="1"/>
  <c r="BE8" i="1"/>
  <c r="BD8" i="1"/>
  <c r="BA8" i="1"/>
  <c r="AZ8" i="1"/>
  <c r="AW8" i="1"/>
  <c r="AV8" i="1"/>
  <c r="AS8" i="1"/>
  <c r="AR8" i="1"/>
  <c r="AO8" i="1"/>
  <c r="AN8" i="1"/>
  <c r="AK8" i="1"/>
  <c r="AJ8" i="1"/>
  <c r="AG8" i="1"/>
  <c r="AF8" i="1"/>
  <c r="AC8" i="1"/>
  <c r="AB8" i="1"/>
  <c r="Y8" i="1"/>
  <c r="X8" i="1"/>
  <c r="U8" i="1"/>
  <c r="T8" i="1"/>
  <c r="Q8" i="1"/>
  <c r="P8" i="1"/>
  <c r="M8" i="1"/>
  <c r="L8" i="1"/>
  <c r="I8" i="1"/>
  <c r="H8" i="1"/>
  <c r="E8" i="1"/>
  <c r="D8" i="1"/>
  <c r="CC7" i="1"/>
  <c r="CB7" i="1"/>
  <c r="CA7" i="1"/>
  <c r="BZ7" i="1"/>
  <c r="BY7" i="1"/>
  <c r="BX7" i="1"/>
  <c r="CF7" i="1" s="1"/>
  <c r="BW7" i="1"/>
  <c r="CH7" i="1" s="1"/>
  <c r="BV7" i="1"/>
  <c r="BU7" i="1"/>
  <c r="BT7" i="1"/>
  <c r="BQ7" i="1"/>
  <c r="BP7" i="1"/>
  <c r="BM7" i="1"/>
  <c r="BL7" i="1"/>
  <c r="BI7" i="1"/>
  <c r="BH7" i="1"/>
  <c r="BE7" i="1"/>
  <c r="BD7" i="1"/>
  <c r="BA7" i="1"/>
  <c r="AZ7" i="1"/>
  <c r="AW7" i="1"/>
  <c r="AV7" i="1"/>
  <c r="AS7" i="1"/>
  <c r="AR7" i="1"/>
  <c r="AO7" i="1"/>
  <c r="AN7" i="1"/>
  <c r="AK7" i="1"/>
  <c r="AJ7" i="1"/>
  <c r="AG7" i="1"/>
  <c r="AF7" i="1"/>
  <c r="AC7" i="1"/>
  <c r="AB7" i="1"/>
  <c r="Y7" i="1"/>
  <c r="X7" i="1"/>
  <c r="U7" i="1"/>
  <c r="T7" i="1"/>
  <c r="Q7" i="1"/>
  <c r="P7" i="1"/>
  <c r="M7" i="1"/>
  <c r="L7" i="1"/>
  <c r="I7" i="1"/>
  <c r="H7" i="1"/>
  <c r="E7" i="1"/>
  <c r="D7" i="1"/>
  <c r="CC6" i="1"/>
  <c r="CB6" i="1"/>
  <c r="CA6" i="1"/>
  <c r="BZ6" i="1"/>
  <c r="BY6" i="1"/>
  <c r="CG6" i="1" s="1"/>
  <c r="BX6" i="1"/>
  <c r="BW6" i="1"/>
  <c r="BV6" i="1"/>
  <c r="BU6" i="1"/>
  <c r="BT6" i="1"/>
  <c r="BQ6" i="1"/>
  <c r="BP6" i="1"/>
  <c r="BM6" i="1"/>
  <c r="BL6" i="1"/>
  <c r="BI6" i="1"/>
  <c r="BH6" i="1"/>
  <c r="BE6" i="1"/>
  <c r="BD6" i="1"/>
  <c r="BA6" i="1"/>
  <c r="AZ6" i="1"/>
  <c r="AW6" i="1"/>
  <c r="AV6" i="1"/>
  <c r="AS6" i="1"/>
  <c r="AR6" i="1"/>
  <c r="AO6" i="1"/>
  <c r="AN6" i="1"/>
  <c r="AK6" i="1"/>
  <c r="AJ6" i="1"/>
  <c r="AG6" i="1"/>
  <c r="AF6" i="1"/>
  <c r="AC6" i="1"/>
  <c r="AB6" i="1"/>
  <c r="Y6" i="1"/>
  <c r="X6" i="1"/>
  <c r="U6" i="1"/>
  <c r="T6" i="1"/>
  <c r="Q6" i="1"/>
  <c r="P6" i="1"/>
  <c r="M6" i="1"/>
  <c r="L6" i="1"/>
  <c r="I6" i="1"/>
  <c r="H6" i="1"/>
  <c r="E6" i="1"/>
  <c r="D6" i="1"/>
  <c r="CC5" i="1"/>
  <c r="CB5" i="1"/>
  <c r="CA5" i="1"/>
  <c r="BZ5" i="1"/>
  <c r="BY5" i="1"/>
  <c r="BX5" i="1"/>
  <c r="CF5" i="1" s="1"/>
  <c r="BW5" i="1"/>
  <c r="BV5" i="1"/>
  <c r="BU5" i="1"/>
  <c r="BT5" i="1"/>
  <c r="BQ5" i="1"/>
  <c r="BP5" i="1"/>
  <c r="BM5" i="1"/>
  <c r="BL5" i="1"/>
  <c r="BI5" i="1"/>
  <c r="BH5" i="1"/>
  <c r="BE5" i="1"/>
  <c r="BD5" i="1"/>
  <c r="BA5" i="1"/>
  <c r="AZ5" i="1"/>
  <c r="AW5" i="1"/>
  <c r="AV5" i="1"/>
  <c r="AS5" i="1"/>
  <c r="AR5" i="1"/>
  <c r="AO5" i="1"/>
  <c r="AN5" i="1"/>
  <c r="AK5" i="1"/>
  <c r="AJ5" i="1"/>
  <c r="AG5" i="1"/>
  <c r="AF5" i="1"/>
  <c r="AC5" i="1"/>
  <c r="AB5" i="1"/>
  <c r="Y5" i="1"/>
  <c r="X5" i="1"/>
  <c r="U5" i="1"/>
  <c r="T5" i="1"/>
  <c r="Q5" i="1"/>
  <c r="P5" i="1"/>
  <c r="M5" i="1"/>
  <c r="L5" i="1"/>
  <c r="I5" i="1"/>
  <c r="H5" i="1"/>
  <c r="E5" i="1"/>
  <c r="D5" i="1"/>
  <c r="CC4" i="1"/>
  <c r="CB4" i="1"/>
  <c r="CA4" i="1"/>
  <c r="BZ4" i="1"/>
  <c r="BY4" i="1"/>
  <c r="BX4" i="1"/>
  <c r="CF4" i="1" s="1"/>
  <c r="BW4" i="1"/>
  <c r="CH4" i="1" s="1"/>
  <c r="BV4" i="1"/>
  <c r="BU4" i="1"/>
  <c r="BT4" i="1"/>
  <c r="BQ4" i="1"/>
  <c r="BP4" i="1"/>
  <c r="BM4" i="1"/>
  <c r="BL4" i="1"/>
  <c r="BI4" i="1"/>
  <c r="BH4" i="1"/>
  <c r="BE4" i="1"/>
  <c r="BD4" i="1"/>
  <c r="BA4" i="1"/>
  <c r="AZ4" i="1"/>
  <c r="AW4" i="1"/>
  <c r="AV4" i="1"/>
  <c r="AS4" i="1"/>
  <c r="AR4" i="1"/>
  <c r="AO4" i="1"/>
  <c r="AN4" i="1"/>
  <c r="AK4" i="1"/>
  <c r="AJ4" i="1"/>
  <c r="AG4" i="1"/>
  <c r="AF4" i="1"/>
  <c r="AC4" i="1"/>
  <c r="AB4" i="1"/>
  <c r="Y4" i="1"/>
  <c r="X4" i="1"/>
  <c r="U4" i="1"/>
  <c r="T4" i="1"/>
  <c r="Q4" i="1"/>
  <c r="P4" i="1"/>
  <c r="M4" i="1"/>
  <c r="L4" i="1"/>
  <c r="I4" i="1"/>
  <c r="H4" i="1"/>
  <c r="E4" i="1"/>
  <c r="D4" i="1"/>
  <c r="CF6" i="1" l="1"/>
  <c r="CF12" i="1"/>
  <c r="CH33" i="1"/>
  <c r="CH39" i="1"/>
  <c r="CE56" i="1"/>
  <c r="CF61" i="1"/>
  <c r="CH76" i="1"/>
  <c r="CF83" i="1"/>
  <c r="CH104" i="1"/>
  <c r="CF117" i="1"/>
  <c r="CG127" i="1"/>
  <c r="CG133" i="1"/>
  <c r="CH139" i="1"/>
  <c r="CG145" i="1"/>
  <c r="CF171" i="1"/>
  <c r="CG186" i="1"/>
  <c r="CF187" i="1"/>
  <c r="CH209" i="1"/>
  <c r="CG210" i="1"/>
  <c r="CF211" i="1"/>
  <c r="CG218" i="1"/>
  <c r="CH241" i="1"/>
  <c r="CF244" i="1"/>
  <c r="CE245" i="1"/>
  <c r="CH265" i="1"/>
  <c r="CG266" i="1"/>
  <c r="CF267" i="1"/>
  <c r="CE268" i="1"/>
  <c r="CF374" i="1"/>
  <c r="CF395" i="1"/>
  <c r="CH417" i="1"/>
  <c r="CH423" i="1"/>
  <c r="CF17" i="1"/>
  <c r="CH27" i="1"/>
  <c r="CG33" i="1"/>
  <c r="CF54" i="1"/>
  <c r="CG76" i="1"/>
  <c r="CF88" i="1"/>
  <c r="CH165" i="1"/>
  <c r="CH217" i="1"/>
  <c r="CH223" i="1"/>
  <c r="CH244" i="1"/>
  <c r="CH252" i="1"/>
  <c r="CG411" i="1"/>
  <c r="CG417" i="1"/>
  <c r="CH5" i="1"/>
  <c r="CH11" i="1"/>
  <c r="CD19" i="1"/>
  <c r="CH60" i="1"/>
  <c r="CH82" i="1"/>
  <c r="CG88" i="1"/>
  <c r="CF103" i="1"/>
  <c r="CG111" i="1"/>
  <c r="CH126" i="1"/>
  <c r="CF132" i="1"/>
  <c r="CE146" i="1"/>
  <c r="CF148" i="1"/>
  <c r="CH157" i="1"/>
  <c r="CF165" i="1"/>
  <c r="CH182" i="1"/>
  <c r="CG192" i="1"/>
  <c r="CF217" i="1"/>
  <c r="CF223" i="1"/>
  <c r="CG326" i="1"/>
  <c r="CH373" i="1"/>
  <c r="CH400" i="1"/>
  <c r="CF97" i="1"/>
  <c r="CF126" i="1"/>
  <c r="CH132" i="1"/>
  <c r="CF138" i="1"/>
  <c r="CH144" i="1"/>
  <c r="CF354" i="1"/>
  <c r="CF360" i="1"/>
  <c r="CF361" i="1"/>
  <c r="CF373" i="1"/>
  <c r="CF394" i="1"/>
  <c r="CD402" i="1"/>
  <c r="CD403" i="1"/>
  <c r="CH416" i="1"/>
  <c r="CG5" i="1"/>
  <c r="CG11" i="1"/>
  <c r="CH26" i="1"/>
  <c r="CF32" i="1"/>
  <c r="CF38" i="1"/>
  <c r="CH53" i="1"/>
  <c r="CG60" i="1"/>
  <c r="CF75" i="1"/>
  <c r="CG82" i="1"/>
  <c r="CH97" i="1"/>
  <c r="CH110" i="1"/>
  <c r="CG116" i="1"/>
  <c r="CF137" i="1"/>
  <c r="CG138" i="1"/>
  <c r="CF144" i="1"/>
  <c r="CG149" i="1"/>
  <c r="CH163" i="1"/>
  <c r="CG170" i="1"/>
  <c r="CH191" i="1"/>
  <c r="CF240" i="1"/>
  <c r="CG281" i="1"/>
  <c r="CH301" i="1"/>
  <c r="CE341" i="1"/>
  <c r="CG367" i="1"/>
  <c r="CG373" i="1"/>
  <c r="CF388" i="1"/>
  <c r="CG394" i="1"/>
  <c r="CF422" i="1"/>
  <c r="CF16" i="1"/>
  <c r="CF26" i="1"/>
  <c r="CE32" i="1"/>
  <c r="CG38" i="1"/>
  <c r="CF53" i="1"/>
  <c r="CF65" i="1"/>
  <c r="CH75" i="1"/>
  <c r="CH81" i="1"/>
  <c r="CE89" i="1"/>
  <c r="CH96" i="1"/>
  <c r="CG103" i="1"/>
  <c r="CF110" i="1"/>
  <c r="CF125" i="1"/>
  <c r="CH137" i="1"/>
  <c r="CH181" i="1"/>
  <c r="CF191" i="1"/>
  <c r="CH216" i="1"/>
  <c r="CH222" i="1"/>
  <c r="CH240" i="1"/>
  <c r="CF258" i="1"/>
  <c r="CH340" i="1"/>
  <c r="CF353" i="1"/>
  <c r="CF403" i="1"/>
  <c r="CE404" i="1"/>
  <c r="CD405" i="1"/>
  <c r="CH422" i="1"/>
  <c r="CD31" i="1"/>
  <c r="CG89" i="1"/>
  <c r="CG90" i="1"/>
  <c r="CG91" i="1"/>
  <c r="CE93" i="1"/>
  <c r="CD94" i="1"/>
  <c r="CD118" i="1"/>
  <c r="CE119" i="1"/>
  <c r="CD120" i="1"/>
  <c r="CH125" i="1"/>
  <c r="CH156" i="1"/>
  <c r="CD172" i="1"/>
  <c r="CE173" i="1"/>
  <c r="CD174" i="1"/>
  <c r="CD175" i="1"/>
  <c r="CE176" i="1"/>
  <c r="CD280" i="1"/>
  <c r="CF340" i="1"/>
  <c r="CG353" i="1"/>
  <c r="CH359" i="1"/>
  <c r="CG360" i="1"/>
  <c r="CH372" i="1"/>
  <c r="CH386" i="1"/>
  <c r="CH393" i="1"/>
  <c r="CH399" i="1"/>
  <c r="CE405" i="1"/>
  <c r="CD406" i="1"/>
  <c r="CD410" i="1"/>
  <c r="CG438" i="1"/>
  <c r="CF25" i="1"/>
  <c r="CH31" i="1"/>
  <c r="CH37" i="1"/>
  <c r="CG92" i="1"/>
  <c r="CE94" i="1"/>
  <c r="CD95" i="1"/>
  <c r="CH102" i="1"/>
  <c r="CH109" i="1"/>
  <c r="CE117" i="1"/>
  <c r="CF119" i="1"/>
  <c r="CE120" i="1"/>
  <c r="CD121" i="1"/>
  <c r="CH124" i="1"/>
  <c r="CH143" i="1"/>
  <c r="CE171" i="1"/>
  <c r="CF173" i="1"/>
  <c r="CE174" i="1"/>
  <c r="CE175" i="1"/>
  <c r="CH176" i="1"/>
  <c r="CG404" i="1"/>
  <c r="CE406" i="1"/>
  <c r="CD407" i="1"/>
  <c r="CH437" i="1"/>
  <c r="CG10" i="1"/>
  <c r="CE19" i="1"/>
  <c r="CH25" i="1"/>
  <c r="CF37" i="1"/>
  <c r="CG59" i="1"/>
  <c r="CH74" i="1"/>
  <c r="CG93" i="1"/>
  <c r="CE95" i="1"/>
  <c r="CF102" i="1"/>
  <c r="CF109" i="1"/>
  <c r="CH115" i="1"/>
  <c r="CG117" i="1"/>
  <c r="CG118" i="1"/>
  <c r="CE121" i="1"/>
  <c r="CF143" i="1"/>
  <c r="CH169" i="1"/>
  <c r="CG171" i="1"/>
  <c r="CG172" i="1"/>
  <c r="CE181" i="1"/>
  <c r="CH239" i="1"/>
  <c r="CH318" i="1"/>
  <c r="CH346" i="1"/>
  <c r="CH358" i="1"/>
  <c r="CE407" i="1"/>
  <c r="CD408" i="1"/>
  <c r="CE409" i="1"/>
  <c r="CF19" i="1"/>
  <c r="CE20" i="1"/>
  <c r="CD21" i="1"/>
  <c r="CH24" i="1"/>
  <c r="CG31" i="1"/>
  <c r="CG37" i="1"/>
  <c r="CF52" i="1"/>
  <c r="CF74" i="1"/>
  <c r="CF80" i="1"/>
  <c r="CG109" i="1"/>
  <c r="CF115" i="1"/>
  <c r="CE122" i="1"/>
  <c r="CD123" i="1"/>
  <c r="CG131" i="1"/>
  <c r="CH136" i="1"/>
  <c r="CD138" i="1"/>
  <c r="CG143" i="1"/>
  <c r="CH161" i="1"/>
  <c r="CF169" i="1"/>
  <c r="CF190" i="1"/>
  <c r="CH201" i="1"/>
  <c r="CH221" i="1"/>
  <c r="CD233" i="1"/>
  <c r="CF239" i="1"/>
  <c r="CH250" i="1"/>
  <c r="CG257" i="1"/>
  <c r="CH273" i="1"/>
  <c r="CD283" i="1"/>
  <c r="CG293" i="1"/>
  <c r="CF339" i="1"/>
  <c r="CH385" i="1"/>
  <c r="CG421" i="1"/>
  <c r="CG17" i="1"/>
  <c r="CG18" i="1"/>
  <c r="CE21" i="1"/>
  <c r="CG52" i="1"/>
  <c r="CG80" i="1"/>
  <c r="CE123" i="1"/>
  <c r="CF130" i="1"/>
  <c r="CH180" i="1"/>
  <c r="CH190" i="1"/>
  <c r="CF215" i="1"/>
  <c r="CF221" i="1"/>
  <c r="CG233" i="1"/>
  <c r="CE282" i="1"/>
  <c r="CE283" i="1"/>
  <c r="CD284" i="1"/>
  <c r="CF293" i="1"/>
  <c r="CG324" i="1"/>
  <c r="CF330" i="1"/>
  <c r="CH357" i="1"/>
  <c r="CH371" i="1"/>
  <c r="CF378" i="1"/>
  <c r="CH392" i="1"/>
  <c r="CD9" i="1"/>
  <c r="CF15" i="1"/>
  <c r="CE22" i="1"/>
  <c r="CD23" i="1"/>
  <c r="CH30" i="1"/>
  <c r="CH36" i="1"/>
  <c r="CF58" i="1"/>
  <c r="CF73" i="1"/>
  <c r="CF79" i="1"/>
  <c r="CF86" i="1"/>
  <c r="CH101" i="1"/>
  <c r="CH114" i="1"/>
  <c r="CF195" i="1"/>
  <c r="CH215" i="1"/>
  <c r="CF238" i="1"/>
  <c r="CE284" i="1"/>
  <c r="CD285" i="1"/>
  <c r="CF306" i="1"/>
  <c r="CD355" i="1"/>
  <c r="CD359" i="1"/>
  <c r="CH398" i="1"/>
  <c r="CH436" i="1"/>
  <c r="CG9" i="1"/>
  <c r="CE23" i="1"/>
  <c r="CD24" i="1"/>
  <c r="CF30" i="1"/>
  <c r="CF36" i="1"/>
  <c r="CG58" i="1"/>
  <c r="CD66" i="1"/>
  <c r="CE67" i="1"/>
  <c r="CD68" i="1"/>
  <c r="CH73" i="1"/>
  <c r="CH79" i="1"/>
  <c r="CD81" i="1"/>
  <c r="CG86" i="1"/>
  <c r="CF101" i="1"/>
  <c r="CG108" i="1"/>
  <c r="CE137" i="1"/>
  <c r="CF142" i="1"/>
  <c r="CG161" i="1"/>
  <c r="CH168" i="1"/>
  <c r="CH238" i="1"/>
  <c r="CG283" i="1"/>
  <c r="CE285" i="1"/>
  <c r="CD286" i="1"/>
  <c r="CF292" i="1"/>
  <c r="CE354" i="1"/>
  <c r="CE355" i="1"/>
  <c r="CD356" i="1"/>
  <c r="CF385" i="1"/>
  <c r="CD8" i="1"/>
  <c r="CG30" i="1"/>
  <c r="CG36" i="1"/>
  <c r="CF51" i="1"/>
  <c r="CH57" i="1"/>
  <c r="CE65" i="1"/>
  <c r="CF67" i="1"/>
  <c r="CE68" i="1"/>
  <c r="CD69" i="1"/>
  <c r="CH72" i="1"/>
  <c r="CG101" i="1"/>
  <c r="CH107" i="1"/>
  <c r="CF114" i="1"/>
  <c r="CG130" i="1"/>
  <c r="CH135" i="1"/>
  <c r="CH142" i="1"/>
  <c r="CF154" i="1"/>
  <c r="CF160" i="1"/>
  <c r="CE162" i="1"/>
  <c r="CF168" i="1"/>
  <c r="CH189" i="1"/>
  <c r="CH220" i="1"/>
  <c r="CH226" i="1"/>
  <c r="CD232" i="1"/>
  <c r="CH237" i="1"/>
  <c r="CD259" i="1"/>
  <c r="CE286" i="1"/>
  <c r="CD287" i="1"/>
  <c r="CH292" i="1"/>
  <c r="CF305" i="1"/>
  <c r="CG329" i="1"/>
  <c r="CH337" i="1"/>
  <c r="CG338" i="1"/>
  <c r="CE356" i="1"/>
  <c r="CD357" i="1"/>
  <c r="CE358" i="1"/>
  <c r="CG377" i="1"/>
  <c r="CG414" i="1"/>
  <c r="CG420" i="1"/>
  <c r="CH8" i="1"/>
  <c r="CH14" i="1"/>
  <c r="CF41" i="1"/>
  <c r="CH51" i="1"/>
  <c r="CF57" i="1"/>
  <c r="CH63" i="1"/>
  <c r="CG66" i="1"/>
  <c r="CG67" i="1"/>
  <c r="CE69" i="1"/>
  <c r="CD70" i="1"/>
  <c r="CG79" i="1"/>
  <c r="CH85" i="1"/>
  <c r="CD109" i="1"/>
  <c r="CG114" i="1"/>
  <c r="CF129" i="1"/>
  <c r="CF135" i="1"/>
  <c r="CH141" i="1"/>
  <c r="CH160" i="1"/>
  <c r="CG168" i="1"/>
  <c r="CH185" i="1"/>
  <c r="CF189" i="1"/>
  <c r="CG199" i="1"/>
  <c r="CD206" i="1"/>
  <c r="CH214" i="1"/>
  <c r="CF220" i="1"/>
  <c r="CD235" i="1"/>
  <c r="CF243" i="1"/>
  <c r="CE255" i="1"/>
  <c r="CE259" i="1"/>
  <c r="CD260" i="1"/>
  <c r="CE287" i="1"/>
  <c r="CD288" i="1"/>
  <c r="CH291" i="1"/>
  <c r="CG305" i="1"/>
  <c r="CE317" i="1"/>
  <c r="CF351" i="1"/>
  <c r="CH353" i="1"/>
  <c r="CH364" i="1"/>
  <c r="CH370" i="1"/>
  <c r="CH383" i="1"/>
  <c r="CH391" i="1"/>
  <c r="CH397" i="1"/>
  <c r="CF425" i="1"/>
  <c r="CF436" i="1"/>
  <c r="CH29" i="1"/>
  <c r="CH35" i="1"/>
  <c r="CH66" i="1"/>
  <c r="CE70" i="1"/>
  <c r="CH78" i="1"/>
  <c r="CE80" i="1"/>
  <c r="CH100" i="1"/>
  <c r="CF113" i="1"/>
  <c r="CF194" i="1"/>
  <c r="CE234" i="1"/>
  <c r="CE235" i="1"/>
  <c r="CD236" i="1"/>
  <c r="CE260" i="1"/>
  <c r="CD261" i="1"/>
  <c r="CE288" i="1"/>
  <c r="CD289" i="1"/>
  <c r="CH344" i="1"/>
  <c r="CH419" i="1"/>
  <c r="CG425" i="1"/>
  <c r="CH434" i="1"/>
  <c r="CG14" i="1"/>
  <c r="CF29" i="1"/>
  <c r="CF35" i="1"/>
  <c r="CH56" i="1"/>
  <c r="CE71" i="1"/>
  <c r="CD72" i="1"/>
  <c r="CF78" i="1"/>
  <c r="CG85" i="1"/>
  <c r="CF100" i="1"/>
  <c r="CH113" i="1"/>
  <c r="CD134" i="1"/>
  <c r="CF141" i="1"/>
  <c r="CH167" i="1"/>
  <c r="CF188" i="1"/>
  <c r="CH194" i="1"/>
  <c r="CH219" i="1"/>
  <c r="CF271" i="1"/>
  <c r="CG287" i="1"/>
  <c r="CH298" i="1"/>
  <c r="CF310" i="1"/>
  <c r="CG316" i="1"/>
  <c r="CD328" i="1"/>
  <c r="CH335" i="1"/>
  <c r="CF337" i="1"/>
  <c r="CF344" i="1"/>
  <c r="CH376" i="1"/>
  <c r="CG397" i="1"/>
  <c r="CF419" i="1"/>
  <c r="CH441" i="1"/>
  <c r="CD7" i="1"/>
  <c r="CG29" i="1"/>
  <c r="CG35" i="1"/>
  <c r="CH50" i="1"/>
  <c r="CF56" i="1"/>
  <c r="CG100" i="1"/>
  <c r="CH106" i="1"/>
  <c r="CE108" i="1"/>
  <c r="CG129" i="1"/>
  <c r="CH134" i="1"/>
  <c r="CG141" i="1"/>
  <c r="CF167" i="1"/>
  <c r="CF178" i="1"/>
  <c r="CH188" i="1"/>
  <c r="CF213" i="1"/>
  <c r="CH225" i="1"/>
  <c r="CG235" i="1"/>
  <c r="CG260" i="1"/>
  <c r="CF261" i="1"/>
  <c r="CG288" i="1"/>
  <c r="CF289" i="1"/>
  <c r="CD304" i="1"/>
  <c r="CH333" i="1"/>
  <c r="CG413" i="1"/>
  <c r="CG419" i="1"/>
  <c r="CH62" i="1"/>
  <c r="CH84" i="1"/>
  <c r="CH159" i="1"/>
  <c r="CH178" i="1"/>
  <c r="CH187" i="1"/>
  <c r="CE196" i="1"/>
  <c r="CH213" i="1"/>
  <c r="CH277" i="1"/>
  <c r="CH309" i="1"/>
  <c r="CD330" i="1"/>
  <c r="CD331" i="1"/>
  <c r="CD379" i="1"/>
  <c r="CH390" i="1"/>
  <c r="CH396" i="1"/>
  <c r="CG434" i="1"/>
  <c r="CG435" i="1"/>
  <c r="CH28" i="1"/>
  <c r="CH34" i="1"/>
  <c r="CH375" i="1"/>
  <c r="CF402" i="1"/>
  <c r="CH424" i="1"/>
  <c r="CG7" i="1"/>
  <c r="CG13" i="1"/>
  <c r="CF28" i="1"/>
  <c r="CF34" i="1"/>
  <c r="CF49" i="1"/>
  <c r="CH55" i="1"/>
  <c r="CD57" i="1"/>
  <c r="CG62" i="1"/>
  <c r="CF77" i="1"/>
  <c r="CG84" i="1"/>
  <c r="CF99" i="1"/>
  <c r="CH105" i="1"/>
  <c r="CE107" i="1"/>
  <c r="CH112" i="1"/>
  <c r="CF140" i="1"/>
  <c r="CE147" i="1"/>
  <c r="CG152" i="1"/>
  <c r="CD186" i="1"/>
  <c r="CH193" i="1"/>
  <c r="CE198" i="1"/>
  <c r="CE199" i="1"/>
  <c r="CH204" i="1"/>
  <c r="CF206" i="1"/>
  <c r="CE208" i="1"/>
  <c r="CE209" i="1"/>
  <c r="CF218" i="1"/>
  <c r="CG263" i="1"/>
  <c r="CE265" i="1"/>
  <c r="CD266" i="1"/>
  <c r="CH269" i="1"/>
  <c r="CE307" i="1"/>
  <c r="CD308" i="1"/>
  <c r="CD312" i="1"/>
  <c r="CE332" i="1"/>
  <c r="CD333" i="1"/>
  <c r="CD334" i="1"/>
  <c r="CF375" i="1"/>
  <c r="CD381" i="1"/>
  <c r="CE382" i="1"/>
  <c r="CG390" i="1"/>
  <c r="CG396" i="1"/>
  <c r="CD426" i="1"/>
  <c r="CD427" i="1"/>
  <c r="CH433" i="1"/>
  <c r="CG28" i="1"/>
  <c r="CG34" i="1"/>
  <c r="CD42" i="1"/>
  <c r="CH49" i="1"/>
  <c r="CG77" i="1"/>
  <c r="CF89" i="1"/>
  <c r="CH99" i="1"/>
  <c r="CF112" i="1"/>
  <c r="CH133" i="1"/>
  <c r="CG140" i="1"/>
  <c r="CF158" i="1"/>
  <c r="CF166" i="1"/>
  <c r="CF193" i="1"/>
  <c r="CG197" i="1"/>
  <c r="CG206" i="1"/>
  <c r="CG207" i="1"/>
  <c r="CH218" i="1"/>
  <c r="CG306" i="1"/>
  <c r="CE310" i="1"/>
  <c r="CF327" i="1"/>
  <c r="CH329" i="1"/>
  <c r="CD336" i="1"/>
  <c r="CF349" i="1"/>
  <c r="CH362" i="1"/>
  <c r="CF401" i="1"/>
  <c r="CF412" i="1"/>
  <c r="CG418" i="1"/>
  <c r="CE426" i="1"/>
  <c r="CH6" i="1"/>
  <c r="CH12" i="1"/>
  <c r="CF43" i="1"/>
  <c r="CH48" i="1"/>
  <c r="CG55" i="1"/>
  <c r="CH61" i="1"/>
  <c r="CH83" i="1"/>
  <c r="CD91" i="1"/>
  <c r="CG105" i="1"/>
  <c r="CF127" i="1"/>
  <c r="CF133" i="1"/>
  <c r="CF145" i="1"/>
  <c r="CH158" i="1"/>
  <c r="CH166" i="1"/>
  <c r="CH183" i="1"/>
  <c r="CF224" i="1"/>
  <c r="CH230" i="1"/>
  <c r="CH255" i="1"/>
  <c r="CF303" i="1"/>
  <c r="CH305" i="1"/>
  <c r="CG311" i="1"/>
  <c r="CE335" i="1"/>
  <c r="CD344" i="1"/>
  <c r="CH395" i="1"/>
  <c r="CG401" i="1"/>
  <c r="CH432" i="1"/>
  <c r="AB444" i="1"/>
  <c r="AB449" i="1"/>
  <c r="AC449" i="1" s="1"/>
  <c r="AB447" i="1"/>
  <c r="AC447" i="1" s="1"/>
  <c r="AB445" i="1"/>
  <c r="AB442" i="1"/>
  <c r="AB443" i="1"/>
  <c r="AB448" i="1"/>
  <c r="AC448" i="1" s="1"/>
  <c r="AB446" i="1"/>
  <c r="AC446" i="1" s="1"/>
  <c r="CH16" i="1"/>
  <c r="CH40" i="1"/>
  <c r="CH64" i="1"/>
  <c r="CH88" i="1"/>
  <c r="CH116" i="1"/>
  <c r="CH127" i="1"/>
  <c r="CH145" i="1"/>
  <c r="CH170" i="1"/>
  <c r="CH195" i="1"/>
  <c r="CF205" i="1"/>
  <c r="CD205" i="1"/>
  <c r="CF227" i="1"/>
  <c r="CD227" i="1"/>
  <c r="CH242" i="1"/>
  <c r="CF253" i="1"/>
  <c r="CD253" i="1"/>
  <c r="CG271" i="1"/>
  <c r="CG295" i="1"/>
  <c r="CH322" i="1"/>
  <c r="CH342" i="1"/>
  <c r="CD368" i="1"/>
  <c r="CF368" i="1"/>
  <c r="AF449" i="1"/>
  <c r="AG449" i="1" s="1"/>
  <c r="AF447" i="1"/>
  <c r="AG447" i="1" s="1"/>
  <c r="AF445" i="1"/>
  <c r="AF442" i="1"/>
  <c r="AF443" i="1"/>
  <c r="AF448" i="1"/>
  <c r="AG448" i="1" s="1"/>
  <c r="AF446" i="1"/>
  <c r="AG446" i="1" s="1"/>
  <c r="AF444" i="1"/>
  <c r="CG128" i="1"/>
  <c r="CG278" i="1"/>
  <c r="CE278" i="1"/>
  <c r="CF301" i="1"/>
  <c r="CD301" i="1"/>
  <c r="CG322" i="1"/>
  <c r="CE322" i="1"/>
  <c r="CH328" i="1"/>
  <c r="CH341" i="1"/>
  <c r="CG342" i="1"/>
  <c r="CE342" i="1"/>
  <c r="CH367" i="1"/>
  <c r="CH388" i="1"/>
  <c r="CG388" i="1"/>
  <c r="CE388" i="1"/>
  <c r="CG410" i="1"/>
  <c r="CE410" i="1"/>
  <c r="AG445" i="1"/>
  <c r="AG442" i="1"/>
  <c r="AG443" i="1"/>
  <c r="AG444" i="1"/>
  <c r="BY444" i="1"/>
  <c r="BY442" i="1"/>
  <c r="BY443" i="1"/>
  <c r="CD183" i="1"/>
  <c r="CF204" i="1"/>
  <c r="CD204" i="1"/>
  <c r="CG301" i="1"/>
  <c r="CE301" i="1"/>
  <c r="CH338" i="1"/>
  <c r="CF341" i="1"/>
  <c r="CH348" i="1"/>
  <c r="CF367" i="1"/>
  <c r="CD367" i="1"/>
  <c r="CH394" i="1"/>
  <c r="CE439" i="1"/>
  <c r="CG439" i="1"/>
  <c r="AJ449" i="1"/>
  <c r="AK449" i="1" s="1"/>
  <c r="AJ447" i="1"/>
  <c r="AK447" i="1" s="1"/>
  <c r="AJ445" i="1"/>
  <c r="AJ442" i="1"/>
  <c r="AJ443" i="1"/>
  <c r="AJ448" i="1"/>
  <c r="AK448" i="1" s="1"/>
  <c r="AJ446" i="1"/>
  <c r="AK446" i="1" s="1"/>
  <c r="AJ444" i="1"/>
  <c r="CD159" i="1"/>
  <c r="CD182" i="1"/>
  <c r="CG204" i="1"/>
  <c r="CE204" i="1"/>
  <c r="CF226" i="1"/>
  <c r="CD226" i="1"/>
  <c r="CF252" i="1"/>
  <c r="CD252" i="1"/>
  <c r="CH321" i="1"/>
  <c r="CH409" i="1"/>
  <c r="CF409" i="1"/>
  <c r="AK445" i="1"/>
  <c r="AK442" i="1"/>
  <c r="AK443" i="1"/>
  <c r="AK444" i="1"/>
  <c r="CA442" i="1"/>
  <c r="CA443" i="1"/>
  <c r="CA444" i="1"/>
  <c r="CD158" i="1"/>
  <c r="CE182" i="1"/>
  <c r="CG226" i="1"/>
  <c r="CE226" i="1"/>
  <c r="CG252" i="1"/>
  <c r="CE252" i="1"/>
  <c r="CF277" i="1"/>
  <c r="CD277" i="1"/>
  <c r="CH300" i="1"/>
  <c r="CD321" i="1"/>
  <c r="CF321" i="1"/>
  <c r="CH327" i="1"/>
  <c r="CE327" i="1"/>
  <c r="CG340" i="1"/>
  <c r="CG348" i="1"/>
  <c r="CH366" i="1"/>
  <c r="CD416" i="1"/>
  <c r="CF416" i="1"/>
  <c r="CH438" i="1"/>
  <c r="AN449" i="1"/>
  <c r="AO449" i="1" s="1"/>
  <c r="AN447" i="1"/>
  <c r="AO447" i="1" s="1"/>
  <c r="AN445" i="1"/>
  <c r="AN442" i="1"/>
  <c r="AN443" i="1"/>
  <c r="AN448" i="1"/>
  <c r="AO448" i="1" s="1"/>
  <c r="AN446" i="1"/>
  <c r="AO446" i="1" s="1"/>
  <c r="AN444" i="1"/>
  <c r="CF105" i="1"/>
  <c r="CD107" i="1"/>
  <c r="CF181" i="1"/>
  <c r="CD181" i="1"/>
  <c r="CH203" i="1"/>
  <c r="CG205" i="1"/>
  <c r="CG277" i="1"/>
  <c r="CE277" i="1"/>
  <c r="CF300" i="1"/>
  <c r="CD300" i="1"/>
  <c r="CG321" i="1"/>
  <c r="CE321" i="1"/>
  <c r="CH339" i="1"/>
  <c r="CG339" i="1"/>
  <c r="CD366" i="1"/>
  <c r="CH387" i="1"/>
  <c r="CF387" i="1"/>
  <c r="CD387" i="1"/>
  <c r="CH408" i="1"/>
  <c r="CG408" i="1"/>
  <c r="CF438" i="1"/>
  <c r="AO445" i="1"/>
  <c r="AO442" i="1"/>
  <c r="AO443" i="1"/>
  <c r="AO444" i="1"/>
  <c r="CC442" i="1"/>
  <c r="CC443" i="1"/>
  <c r="CC444" i="1"/>
  <c r="CG24" i="1"/>
  <c r="CE26" i="1"/>
  <c r="CD27" i="1"/>
  <c r="CG48" i="1"/>
  <c r="CE50" i="1"/>
  <c r="CD51" i="1"/>
  <c r="CG72" i="1"/>
  <c r="CE74" i="1"/>
  <c r="CD75" i="1"/>
  <c r="CG96" i="1"/>
  <c r="CE98" i="1"/>
  <c r="CD99" i="1"/>
  <c r="CG104" i="1"/>
  <c r="CE106" i="1"/>
  <c r="CG124" i="1"/>
  <c r="CE126" i="1"/>
  <c r="CD127" i="1"/>
  <c r="CD128" i="1"/>
  <c r="CD129" i="1"/>
  <c r="CD130" i="1"/>
  <c r="CE131" i="1"/>
  <c r="CD132" i="1"/>
  <c r="CF157" i="1"/>
  <c r="CD157" i="1"/>
  <c r="CF203" i="1"/>
  <c r="CD203" i="1"/>
  <c r="CH205" i="1"/>
  <c r="CF225" i="1"/>
  <c r="CH251" i="1"/>
  <c r="CG269" i="1"/>
  <c r="CH278" i="1"/>
  <c r="CG291" i="1"/>
  <c r="CE293" i="1"/>
  <c r="CE294" i="1"/>
  <c r="CG300" i="1"/>
  <c r="CE300" i="1"/>
  <c r="CH320" i="1"/>
  <c r="CF342" i="1"/>
  <c r="CH347" i="1"/>
  <c r="CG366" i="1"/>
  <c r="CE366" i="1"/>
  <c r="AR449" i="1"/>
  <c r="AS449" i="1" s="1"/>
  <c r="AR447" i="1"/>
  <c r="AS447" i="1" s="1"/>
  <c r="AR445" i="1"/>
  <c r="AR442" i="1"/>
  <c r="AR443" i="1"/>
  <c r="AR448" i="1"/>
  <c r="AS448" i="1" s="1"/>
  <c r="AR446" i="1"/>
  <c r="AS446" i="1" s="1"/>
  <c r="AR444" i="1"/>
  <c r="CD4" i="1"/>
  <c r="CG25" i="1"/>
  <c r="CE27" i="1"/>
  <c r="CD28" i="1"/>
  <c r="CG49" i="1"/>
  <c r="CE51" i="1"/>
  <c r="CD52" i="1"/>
  <c r="CG73" i="1"/>
  <c r="CE75" i="1"/>
  <c r="CD76" i="1"/>
  <c r="CG97" i="1"/>
  <c r="CE99" i="1"/>
  <c r="CD100" i="1"/>
  <c r="CG125" i="1"/>
  <c r="CE127" i="1"/>
  <c r="CE128" i="1"/>
  <c r="CE129" i="1"/>
  <c r="CF131" i="1"/>
  <c r="CE132" i="1"/>
  <c r="CD133" i="1"/>
  <c r="CE157" i="1"/>
  <c r="CF180" i="1"/>
  <c r="CG203" i="1"/>
  <c r="CE203" i="1"/>
  <c r="CH224" i="1"/>
  <c r="CG225" i="1"/>
  <c r="CE225" i="1"/>
  <c r="CF251" i="1"/>
  <c r="CD251" i="1"/>
  <c r="CH276" i="1"/>
  <c r="CG292" i="1"/>
  <c r="CF320" i="1"/>
  <c r="CF347" i="1"/>
  <c r="CD347" i="1"/>
  <c r="CH365" i="1"/>
  <c r="AS445" i="1"/>
  <c r="AS442" i="1"/>
  <c r="AS443" i="1"/>
  <c r="AS444" i="1"/>
  <c r="CE4" i="1"/>
  <c r="CD5" i="1"/>
  <c r="CG26" i="1"/>
  <c r="CE28" i="1"/>
  <c r="CD29" i="1"/>
  <c r="CG50" i="1"/>
  <c r="CE52" i="1"/>
  <c r="CD53" i="1"/>
  <c r="CG74" i="1"/>
  <c r="CE76" i="1"/>
  <c r="CD77" i="1"/>
  <c r="CG98" i="1"/>
  <c r="CE100" i="1"/>
  <c r="CD101" i="1"/>
  <c r="CG126" i="1"/>
  <c r="CE133" i="1"/>
  <c r="CG180" i="1"/>
  <c r="CE180" i="1"/>
  <c r="CD184" i="1"/>
  <c r="CG212" i="1"/>
  <c r="CE214" i="1"/>
  <c r="CD215" i="1"/>
  <c r="CH232" i="1"/>
  <c r="CE232" i="1"/>
  <c r="CG251" i="1"/>
  <c r="CE251" i="1"/>
  <c r="CF276" i="1"/>
  <c r="CD276" i="1"/>
  <c r="CH299" i="1"/>
  <c r="CE320" i="1"/>
  <c r="CG320" i="1"/>
  <c r="CF326" i="1"/>
  <c r="CD326" i="1"/>
  <c r="CF328" i="1"/>
  <c r="CD341" i="1"/>
  <c r="CG347" i="1"/>
  <c r="CF365" i="1"/>
  <c r="CD365" i="1"/>
  <c r="CE367" i="1"/>
  <c r="AV443" i="1"/>
  <c r="AV448" i="1"/>
  <c r="AW448" i="1" s="1"/>
  <c r="AV446" i="1"/>
  <c r="AW446" i="1" s="1"/>
  <c r="AV444" i="1"/>
  <c r="AV449" i="1"/>
  <c r="AW449" i="1" s="1"/>
  <c r="AV447" i="1"/>
  <c r="AW447" i="1" s="1"/>
  <c r="AV445" i="1"/>
  <c r="AV442" i="1"/>
  <c r="CE5" i="1"/>
  <c r="CD6" i="1"/>
  <c r="CG27" i="1"/>
  <c r="CE29" i="1"/>
  <c r="CD30" i="1"/>
  <c r="CG51" i="1"/>
  <c r="CE53" i="1"/>
  <c r="CD54" i="1"/>
  <c r="CG75" i="1"/>
  <c r="CE77" i="1"/>
  <c r="CD78" i="1"/>
  <c r="CG99" i="1"/>
  <c r="CE101" i="1"/>
  <c r="CD102" i="1"/>
  <c r="CH128" i="1"/>
  <c r="CH130" i="1"/>
  <c r="CG132" i="1"/>
  <c r="CE134" i="1"/>
  <c r="CD135" i="1"/>
  <c r="CG156" i="1"/>
  <c r="CE156" i="1"/>
  <c r="CE159" i="1"/>
  <c r="CD160" i="1"/>
  <c r="CH179" i="1"/>
  <c r="CF182" i="1"/>
  <c r="CF183" i="1"/>
  <c r="CE184" i="1"/>
  <c r="CD185" i="1"/>
  <c r="CH202" i="1"/>
  <c r="CG213" i="1"/>
  <c r="CE215" i="1"/>
  <c r="CD216" i="1"/>
  <c r="CG224" i="1"/>
  <c r="CG276" i="1"/>
  <c r="CE276" i="1"/>
  <c r="CF299" i="1"/>
  <c r="CD299" i="1"/>
  <c r="CH319" i="1"/>
  <c r="CD340" i="1"/>
  <c r="CG341" i="1"/>
  <c r="CG386" i="1"/>
  <c r="CE386" i="1"/>
  <c r="CE415" i="1"/>
  <c r="CG415" i="1"/>
  <c r="AW443" i="1"/>
  <c r="AW444" i="1"/>
  <c r="AW445" i="1"/>
  <c r="AW442" i="1"/>
  <c r="CG4" i="1"/>
  <c r="CE6" i="1"/>
  <c r="CE30" i="1"/>
  <c r="CE54" i="1"/>
  <c r="CD55" i="1"/>
  <c r="CE78" i="1"/>
  <c r="CD79" i="1"/>
  <c r="CE102" i="1"/>
  <c r="CD103" i="1"/>
  <c r="CE135" i="1"/>
  <c r="CD136" i="1"/>
  <c r="CF159" i="1"/>
  <c r="CE160" i="1"/>
  <c r="CD161" i="1"/>
  <c r="CF179" i="1"/>
  <c r="CD179" i="1"/>
  <c r="CG182" i="1"/>
  <c r="CG183" i="1"/>
  <c r="CF202" i="1"/>
  <c r="CD202" i="1"/>
  <c r="CG214" i="1"/>
  <c r="CE216" i="1"/>
  <c r="CG223" i="1"/>
  <c r="CD231" i="1"/>
  <c r="CG299" i="1"/>
  <c r="CE299" i="1"/>
  <c r="CF319" i="1"/>
  <c r="CD319" i="1"/>
  <c r="CG437" i="1"/>
  <c r="AZ443" i="1"/>
  <c r="AZ448" i="1"/>
  <c r="BA448" i="1" s="1"/>
  <c r="AZ446" i="1"/>
  <c r="BA446" i="1" s="1"/>
  <c r="AZ444" i="1"/>
  <c r="AZ449" i="1"/>
  <c r="BA449" i="1" s="1"/>
  <c r="AZ447" i="1"/>
  <c r="BA447" i="1" s="1"/>
  <c r="AZ445" i="1"/>
  <c r="AZ442" i="1"/>
  <c r="CE7" i="1"/>
  <c r="CE31" i="1"/>
  <c r="CD32" i="1"/>
  <c r="CE55" i="1"/>
  <c r="CD56" i="1"/>
  <c r="CE79" i="1"/>
  <c r="CD80" i="1"/>
  <c r="CE103" i="1"/>
  <c r="CD104" i="1"/>
  <c r="CD105" i="1"/>
  <c r="CD106" i="1"/>
  <c r="CD108" i="1"/>
  <c r="CE136" i="1"/>
  <c r="CD137" i="1"/>
  <c r="CF155" i="1"/>
  <c r="CD155" i="1"/>
  <c r="CG158" i="1"/>
  <c r="CG159" i="1"/>
  <c r="CE161" i="1"/>
  <c r="CD162" i="1"/>
  <c r="CG179" i="1"/>
  <c r="CG181" i="1"/>
  <c r="CG184" i="1"/>
  <c r="CF185" i="1"/>
  <c r="CG202" i="1"/>
  <c r="CE202" i="1"/>
  <c r="CG215" i="1"/>
  <c r="CE217" i="1"/>
  <c r="CD218" i="1"/>
  <c r="CF250" i="1"/>
  <c r="CD250" i="1"/>
  <c r="CH275" i="1"/>
  <c r="CG319" i="1"/>
  <c r="CH325" i="1"/>
  <c r="CE338" i="1"/>
  <c r="CE339" i="1"/>
  <c r="CF346" i="1"/>
  <c r="CD346" i="1"/>
  <c r="CF364" i="1"/>
  <c r="CD364" i="1"/>
  <c r="CF366" i="1"/>
  <c r="CF371" i="1"/>
  <c r="CD392" i="1"/>
  <c r="CF392" i="1"/>
  <c r="CG54" i="1"/>
  <c r="CG102" i="1"/>
  <c r="CF107" i="1"/>
  <c r="CG135" i="1"/>
  <c r="CG155" i="1"/>
  <c r="CG157" i="1"/>
  <c r="CG160" i="1"/>
  <c r="CF161" i="1"/>
  <c r="CE218" i="1"/>
  <c r="CD219" i="1"/>
  <c r="CD225" i="1"/>
  <c r="CF230" i="1"/>
  <c r="CD230" i="1"/>
  <c r="CG250" i="1"/>
  <c r="CE250" i="1"/>
  <c r="CF275" i="1"/>
  <c r="CD275" i="1"/>
  <c r="CF325" i="1"/>
  <c r="CG337" i="1"/>
  <c r="CF338" i="1"/>
  <c r="CG346" i="1"/>
  <c r="CE346" i="1"/>
  <c r="CG364" i="1"/>
  <c r="CE364" i="1"/>
  <c r="H443" i="1"/>
  <c r="H448" i="1"/>
  <c r="I448" i="1" s="1"/>
  <c r="H446" i="1"/>
  <c r="I446" i="1" s="1"/>
  <c r="H444" i="1"/>
  <c r="H449" i="1"/>
  <c r="I449" i="1" s="1"/>
  <c r="H447" i="1"/>
  <c r="I447" i="1" s="1"/>
  <c r="H445" i="1"/>
  <c r="H442" i="1"/>
  <c r="BD443" i="1"/>
  <c r="BD448" i="1"/>
  <c r="BE448" i="1" s="1"/>
  <c r="BD446" i="1"/>
  <c r="BE446" i="1" s="1"/>
  <c r="BD444" i="1"/>
  <c r="BD449" i="1"/>
  <c r="BE449" i="1" s="1"/>
  <c r="BD447" i="1"/>
  <c r="BE447" i="1" s="1"/>
  <c r="BD445" i="1"/>
  <c r="BD442" i="1"/>
  <c r="CE9" i="1"/>
  <c r="CD10" i="1"/>
  <c r="CE33" i="1"/>
  <c r="CD34" i="1"/>
  <c r="CE57" i="1"/>
  <c r="CD58" i="1"/>
  <c r="CE81" i="1"/>
  <c r="CD82" i="1"/>
  <c r="CG106" i="1"/>
  <c r="CE109" i="1"/>
  <c r="CD110" i="1"/>
  <c r="CG136" i="1"/>
  <c r="CE138" i="1"/>
  <c r="CD139" i="1"/>
  <c r="CH154" i="1"/>
  <c r="CF162" i="1"/>
  <c r="CE163" i="1"/>
  <c r="CD164" i="1"/>
  <c r="CD178" i="1"/>
  <c r="CD180" i="1"/>
  <c r="CF201" i="1"/>
  <c r="CG217" i="1"/>
  <c r="CE219" i="1"/>
  <c r="CD220" i="1"/>
  <c r="CE230" i="1"/>
  <c r="CH249" i="1"/>
  <c r="CH256" i="1"/>
  <c r="CE256" i="1"/>
  <c r="CG275" i="1"/>
  <c r="CE275" i="1"/>
  <c r="CF281" i="1"/>
  <c r="CD281" i="1"/>
  <c r="CF298" i="1"/>
  <c r="CD298" i="1"/>
  <c r="CD318" i="1"/>
  <c r="CD320" i="1"/>
  <c r="CG325" i="1"/>
  <c r="CE325" i="1"/>
  <c r="CH361" i="1"/>
  <c r="CF363" i="1"/>
  <c r="I443" i="1"/>
  <c r="I444" i="1"/>
  <c r="I445" i="1"/>
  <c r="I442" i="1"/>
  <c r="BE443" i="1"/>
  <c r="BE444" i="1"/>
  <c r="BE445" i="1"/>
  <c r="BE442" i="1"/>
  <c r="CG8" i="1"/>
  <c r="CF9" i="1"/>
  <c r="CE10" i="1"/>
  <c r="CD11" i="1"/>
  <c r="CG32" i="1"/>
  <c r="CF33" i="1"/>
  <c r="CE34" i="1"/>
  <c r="CD35" i="1"/>
  <c r="CE58" i="1"/>
  <c r="CD59" i="1"/>
  <c r="CE82" i="1"/>
  <c r="CD83" i="1"/>
  <c r="CE110" i="1"/>
  <c r="CD111" i="1"/>
  <c r="CE139" i="1"/>
  <c r="CD140" i="1"/>
  <c r="CD154" i="1"/>
  <c r="CD156" i="1"/>
  <c r="CH177" i="1"/>
  <c r="CG178" i="1"/>
  <c r="CE178" i="1"/>
  <c r="CG187" i="1"/>
  <c r="CE189" i="1"/>
  <c r="CD190" i="1"/>
  <c r="CH200" i="1"/>
  <c r="CG201" i="1"/>
  <c r="CE201" i="1"/>
  <c r="CE220" i="1"/>
  <c r="CD221" i="1"/>
  <c r="CD224" i="1"/>
  <c r="CF233" i="1"/>
  <c r="CF249" i="1"/>
  <c r="CG298" i="1"/>
  <c r="CE298" i="1"/>
  <c r="CH304" i="1"/>
  <c r="CH317" i="1"/>
  <c r="CG318" i="1"/>
  <c r="CE318" i="1"/>
  <c r="CH326" i="1"/>
  <c r="CH345" i="1"/>
  <c r="CH363" i="1"/>
  <c r="CG363" i="1"/>
  <c r="CG365" i="1"/>
  <c r="CH413" i="1"/>
  <c r="CF413" i="1"/>
  <c r="CD413" i="1"/>
  <c r="BT452" i="1"/>
  <c r="AR451" i="1"/>
  <c r="BP452" i="1"/>
  <c r="AN451" i="1"/>
  <c r="BL452" i="1"/>
  <c r="AJ451" i="1"/>
  <c r="BH452" i="1"/>
  <c r="AF451" i="1"/>
  <c r="BD452" i="1"/>
  <c r="AB451" i="1"/>
  <c r="AZ452" i="1"/>
  <c r="X451" i="1"/>
  <c r="AV452" i="1"/>
  <c r="T451" i="1"/>
  <c r="AR452" i="1"/>
  <c r="P451" i="1"/>
  <c r="AN452" i="1"/>
  <c r="L451" i="1"/>
  <c r="AJ452" i="1"/>
  <c r="H451" i="1"/>
  <c r="AF452" i="1"/>
  <c r="AB452" i="1"/>
  <c r="X452" i="1"/>
  <c r="T452" i="1"/>
  <c r="P452" i="1"/>
  <c r="L452" i="1"/>
  <c r="H452" i="1"/>
  <c r="BT451" i="1"/>
  <c r="BP451" i="1"/>
  <c r="BL451" i="1"/>
  <c r="BH451" i="1"/>
  <c r="BD451" i="1"/>
  <c r="AZ451" i="1"/>
  <c r="AV451" i="1"/>
  <c r="L443" i="1"/>
  <c r="L448" i="1"/>
  <c r="M448" i="1" s="1"/>
  <c r="L446" i="1"/>
  <c r="M446" i="1" s="1"/>
  <c r="L444" i="1"/>
  <c r="L449" i="1"/>
  <c r="M449" i="1" s="1"/>
  <c r="L447" i="1"/>
  <c r="M447" i="1" s="1"/>
  <c r="L445" i="1"/>
  <c r="L442" i="1"/>
  <c r="BH443" i="1"/>
  <c r="BH448" i="1"/>
  <c r="BI448" i="1" s="1"/>
  <c r="BH446" i="1"/>
  <c r="BI446" i="1" s="1"/>
  <c r="BH444" i="1"/>
  <c r="BH449" i="1"/>
  <c r="BI449" i="1" s="1"/>
  <c r="BH447" i="1"/>
  <c r="BI447" i="1" s="1"/>
  <c r="BH445" i="1"/>
  <c r="BH442" i="1"/>
  <c r="CE11" i="1"/>
  <c r="CD12" i="1"/>
  <c r="CE35" i="1"/>
  <c r="CD36" i="1"/>
  <c r="CE59" i="1"/>
  <c r="CD60" i="1"/>
  <c r="CE83" i="1"/>
  <c r="CD84" i="1"/>
  <c r="CE111" i="1"/>
  <c r="CD112" i="1"/>
  <c r="CE140" i="1"/>
  <c r="CD141" i="1"/>
  <c r="CH153" i="1"/>
  <c r="CG154" i="1"/>
  <c r="CE154" i="1"/>
  <c r="CG163" i="1"/>
  <c r="CF164" i="1"/>
  <c r="CE165" i="1"/>
  <c r="CD166" i="1"/>
  <c r="CF177" i="1"/>
  <c r="CG188" i="1"/>
  <c r="CE190" i="1"/>
  <c r="CD191" i="1"/>
  <c r="CH198" i="1"/>
  <c r="CH199" i="1"/>
  <c r="CF200" i="1"/>
  <c r="CE221" i="1"/>
  <c r="CD222" i="1"/>
  <c r="CD223" i="1"/>
  <c r="CE224" i="1"/>
  <c r="CF229" i="1"/>
  <c r="CD229" i="1"/>
  <c r="CF232" i="1"/>
  <c r="CH233" i="1"/>
  <c r="CH248" i="1"/>
  <c r="CG249" i="1"/>
  <c r="CE249" i="1"/>
  <c r="CH274" i="1"/>
  <c r="CH314" i="1"/>
  <c r="CF317" i="1"/>
  <c r="CH324" i="1"/>
  <c r="CD345" i="1"/>
  <c r="CF345" i="1"/>
  <c r="CH351" i="1"/>
  <c r="CE351" i="1"/>
  <c r="CG362" i="1"/>
  <c r="CG227" i="1"/>
  <c r="CE227" i="1"/>
  <c r="BA443" i="1"/>
  <c r="BA444" i="1"/>
  <c r="BA445" i="1"/>
  <c r="BA442" i="1"/>
  <c r="M443" i="1"/>
  <c r="M444" i="1"/>
  <c r="M445" i="1"/>
  <c r="M442" i="1"/>
  <c r="BI443" i="1"/>
  <c r="BI444" i="1"/>
  <c r="BI445" i="1"/>
  <c r="BI442" i="1"/>
  <c r="CE12" i="1"/>
  <c r="CD13" i="1"/>
  <c r="CE36" i="1"/>
  <c r="CD37" i="1"/>
  <c r="CE60" i="1"/>
  <c r="CD61" i="1"/>
  <c r="CE84" i="1"/>
  <c r="CD85" i="1"/>
  <c r="CE112" i="1"/>
  <c r="CD113" i="1"/>
  <c r="CE141" i="1"/>
  <c r="CD142" i="1"/>
  <c r="CF153" i="1"/>
  <c r="CE166" i="1"/>
  <c r="CD167" i="1"/>
  <c r="CH174" i="1"/>
  <c r="CH175" i="1"/>
  <c r="CF176" i="1"/>
  <c r="CE179" i="1"/>
  <c r="CG189" i="1"/>
  <c r="CE191" i="1"/>
  <c r="CD192" i="1"/>
  <c r="CG200" i="1"/>
  <c r="CE222" i="1"/>
  <c r="CE223" i="1"/>
  <c r="CG229" i="1"/>
  <c r="CE229" i="1"/>
  <c r="CF231" i="1"/>
  <c r="CG232" i="1"/>
  <c r="CH246" i="1"/>
  <c r="CH247" i="1"/>
  <c r="CF248" i="1"/>
  <c r="CF255" i="1"/>
  <c r="CD255" i="1"/>
  <c r="CF274" i="1"/>
  <c r="CD274" i="1"/>
  <c r="CH297" i="1"/>
  <c r="CF316" i="1"/>
  <c r="CE319" i="1"/>
  <c r="CF324" i="1"/>
  <c r="CG345" i="1"/>
  <c r="CE345" i="1"/>
  <c r="CG370" i="1"/>
  <c r="CE391" i="1"/>
  <c r="CG391" i="1"/>
  <c r="P448" i="1"/>
  <c r="Q448" i="1" s="1"/>
  <c r="P446" i="1"/>
  <c r="Q446" i="1" s="1"/>
  <c r="P444" i="1"/>
  <c r="P449" i="1"/>
  <c r="Q449" i="1" s="1"/>
  <c r="P447" i="1"/>
  <c r="Q447" i="1" s="1"/>
  <c r="P445" i="1"/>
  <c r="P442" i="1"/>
  <c r="P443" i="1"/>
  <c r="BL448" i="1"/>
  <c r="BM448" i="1" s="1"/>
  <c r="BL446" i="1"/>
  <c r="BM446" i="1" s="1"/>
  <c r="BL444" i="1"/>
  <c r="BL449" i="1"/>
  <c r="BM449" i="1" s="1"/>
  <c r="BL447" i="1"/>
  <c r="BM447" i="1" s="1"/>
  <c r="BL445" i="1"/>
  <c r="BL442" i="1"/>
  <c r="BL443" i="1"/>
  <c r="CE13" i="1"/>
  <c r="CD14" i="1"/>
  <c r="CE37" i="1"/>
  <c r="CD38" i="1"/>
  <c r="CE61" i="1"/>
  <c r="CD62" i="1"/>
  <c r="CE85" i="1"/>
  <c r="CD86" i="1"/>
  <c r="CE113" i="1"/>
  <c r="CD114" i="1"/>
  <c r="CE142" i="1"/>
  <c r="CD143" i="1"/>
  <c r="CH150" i="1"/>
  <c r="CH151" i="1"/>
  <c r="CE155" i="1"/>
  <c r="CG165" i="1"/>
  <c r="CE167" i="1"/>
  <c r="CD168" i="1"/>
  <c r="CG190" i="1"/>
  <c r="CE192" i="1"/>
  <c r="CD193" i="1"/>
  <c r="CG231" i="1"/>
  <c r="CG237" i="1"/>
  <c r="CE239" i="1"/>
  <c r="CD240" i="1"/>
  <c r="CG248" i="1"/>
  <c r="CG274" i="1"/>
  <c r="CE274" i="1"/>
  <c r="CH280" i="1"/>
  <c r="CG280" i="1"/>
  <c r="CE280" i="1"/>
  <c r="CD297" i="1"/>
  <c r="CF297" i="1"/>
  <c r="CH303" i="1"/>
  <c r="CE303" i="1"/>
  <c r="CH381" i="1"/>
  <c r="CG381" i="1"/>
  <c r="AC444" i="1"/>
  <c r="AC445" i="1"/>
  <c r="AC442" i="1"/>
  <c r="AC443" i="1"/>
  <c r="Q444" i="1"/>
  <c r="Q445" i="1"/>
  <c r="Q442" i="1"/>
  <c r="Q443" i="1"/>
  <c r="BM444" i="1"/>
  <c r="BM445" i="1"/>
  <c r="BM442" i="1"/>
  <c r="BM443" i="1"/>
  <c r="CE14" i="1"/>
  <c r="CD15" i="1"/>
  <c r="CE38" i="1"/>
  <c r="CD39" i="1"/>
  <c r="CE62" i="1"/>
  <c r="CD63" i="1"/>
  <c r="CE86" i="1"/>
  <c r="CD87" i="1"/>
  <c r="CG112" i="1"/>
  <c r="CE114" i="1"/>
  <c r="CD115" i="1"/>
  <c r="CE143" i="1"/>
  <c r="CD144" i="1"/>
  <c r="CG166" i="1"/>
  <c r="CE168" i="1"/>
  <c r="CD169" i="1"/>
  <c r="CE193" i="1"/>
  <c r="CD194" i="1"/>
  <c r="CH228" i="1"/>
  <c r="CG230" i="1"/>
  <c r="CH231" i="1"/>
  <c r="CG238" i="1"/>
  <c r="CE240" i="1"/>
  <c r="CD241" i="1"/>
  <c r="CG247" i="1"/>
  <c r="CG297" i="1"/>
  <c r="CE297" i="1"/>
  <c r="CH315" i="1"/>
  <c r="CG315" i="1"/>
  <c r="CH369" i="1"/>
  <c r="CH412" i="1"/>
  <c r="CG412" i="1"/>
  <c r="CE412" i="1"/>
  <c r="CG441" i="1"/>
  <c r="T446" i="1"/>
  <c r="U446" i="1" s="1"/>
  <c r="T444" i="1"/>
  <c r="T449" i="1"/>
  <c r="U449" i="1" s="1"/>
  <c r="T447" i="1"/>
  <c r="U447" i="1" s="1"/>
  <c r="T445" i="1"/>
  <c r="T442" i="1"/>
  <c r="T443" i="1"/>
  <c r="T448" i="1"/>
  <c r="U448" i="1" s="1"/>
  <c r="BP446" i="1"/>
  <c r="BQ446" i="1" s="1"/>
  <c r="BP444" i="1"/>
  <c r="BP449" i="1"/>
  <c r="BQ449" i="1" s="1"/>
  <c r="BP447" i="1"/>
  <c r="BQ447" i="1" s="1"/>
  <c r="BP445" i="1"/>
  <c r="BP442" i="1"/>
  <c r="BP443" i="1"/>
  <c r="BP448" i="1"/>
  <c r="BQ448" i="1" s="1"/>
  <c r="CE15" i="1"/>
  <c r="CD16" i="1"/>
  <c r="CE39" i="1"/>
  <c r="CD40" i="1"/>
  <c r="CE63" i="1"/>
  <c r="CD64" i="1"/>
  <c r="CE87" i="1"/>
  <c r="CD88" i="1"/>
  <c r="CE115" i="1"/>
  <c r="CD116" i="1"/>
  <c r="CG142" i="1"/>
  <c r="CE144" i="1"/>
  <c r="CD145" i="1"/>
  <c r="CG151" i="1"/>
  <c r="CE169" i="1"/>
  <c r="CD170" i="1"/>
  <c r="CE194" i="1"/>
  <c r="CD195" i="1"/>
  <c r="CH208" i="1"/>
  <c r="CF228" i="1"/>
  <c r="CD228" i="1"/>
  <c r="CG239" i="1"/>
  <c r="CE241" i="1"/>
  <c r="CD242" i="1"/>
  <c r="CF254" i="1"/>
  <c r="CD254" i="1"/>
  <c r="CF257" i="1"/>
  <c r="CF273" i="1"/>
  <c r="CH296" i="1"/>
  <c r="CF318" i="1"/>
  <c r="CH323" i="1"/>
  <c r="CE344" i="1"/>
  <c r="CG344" i="1"/>
  <c r="CF350" i="1"/>
  <c r="CD350" i="1"/>
  <c r="CF352" i="1"/>
  <c r="CG357" i="1"/>
  <c r="CF358" i="1"/>
  <c r="CE359" i="1"/>
  <c r="CD360" i="1"/>
  <c r="CD363" i="1"/>
  <c r="CD369" i="1"/>
  <c r="CF369" i="1"/>
  <c r="CH418" i="1"/>
  <c r="CE368" i="1"/>
  <c r="CG368" i="1"/>
  <c r="U444" i="1"/>
  <c r="U445" i="1"/>
  <c r="U442" i="1"/>
  <c r="U443" i="1"/>
  <c r="BQ444" i="1"/>
  <c r="BQ445" i="1"/>
  <c r="BQ442" i="1"/>
  <c r="BQ443" i="1"/>
  <c r="CE16" i="1"/>
  <c r="CD17" i="1"/>
  <c r="CE40" i="1"/>
  <c r="CD41" i="1"/>
  <c r="CE64" i="1"/>
  <c r="CD65" i="1"/>
  <c r="CE88" i="1"/>
  <c r="CD89" i="1"/>
  <c r="CE116" i="1"/>
  <c r="CD117" i="1"/>
  <c r="CE145" i="1"/>
  <c r="CD146" i="1"/>
  <c r="CE170" i="1"/>
  <c r="CD171" i="1"/>
  <c r="CG193" i="1"/>
  <c r="CD207" i="1"/>
  <c r="CG228" i="1"/>
  <c r="CE228" i="1"/>
  <c r="CG240" i="1"/>
  <c r="CE242" i="1"/>
  <c r="CD243" i="1"/>
  <c r="CG254" i="1"/>
  <c r="CE254" i="1"/>
  <c r="CF256" i="1"/>
  <c r="CH257" i="1"/>
  <c r="CH272" i="1"/>
  <c r="CG273" i="1"/>
  <c r="CE273" i="1"/>
  <c r="CH279" i="1"/>
  <c r="CE279" i="1"/>
  <c r="CF296" i="1"/>
  <c r="CF323" i="1"/>
  <c r="CD323" i="1"/>
  <c r="CH343" i="1"/>
  <c r="CD362" i="1"/>
  <c r="CE363" i="1"/>
  <c r="CG369" i="1"/>
  <c r="CF418" i="1"/>
  <c r="CH440" i="1"/>
  <c r="CG253" i="1"/>
  <c r="CE253" i="1"/>
  <c r="CF278" i="1"/>
  <c r="CD278" i="1"/>
  <c r="X446" i="1"/>
  <c r="Y446" i="1" s="1"/>
  <c r="X444" i="1"/>
  <c r="X449" i="1"/>
  <c r="Y449" i="1" s="1"/>
  <c r="X447" i="1"/>
  <c r="Y447" i="1" s="1"/>
  <c r="X445" i="1"/>
  <c r="X442" i="1"/>
  <c r="X443" i="1"/>
  <c r="X448" i="1"/>
  <c r="Y448" i="1" s="1"/>
  <c r="BT446" i="1"/>
  <c r="BU446" i="1" s="1"/>
  <c r="BT444" i="1"/>
  <c r="BT449" i="1"/>
  <c r="BU449" i="1" s="1"/>
  <c r="BT447" i="1"/>
  <c r="BU447" i="1" s="1"/>
  <c r="BT445" i="1"/>
  <c r="BT442" i="1"/>
  <c r="BT443" i="1"/>
  <c r="BT448" i="1"/>
  <c r="BU448" i="1" s="1"/>
  <c r="CG15" i="1"/>
  <c r="CG39" i="1"/>
  <c r="CG63" i="1"/>
  <c r="CG87" i="1"/>
  <c r="CG115" i="1"/>
  <c r="CG144" i="1"/>
  <c r="CG169" i="1"/>
  <c r="CG194" i="1"/>
  <c r="CG241" i="1"/>
  <c r="CH270" i="1"/>
  <c r="CH271" i="1"/>
  <c r="CF272" i="1"/>
  <c r="CF279" i="1"/>
  <c r="CD279" i="1"/>
  <c r="CH295" i="1"/>
  <c r="CE296" i="1"/>
  <c r="CG296" i="1"/>
  <c r="CF302" i="1"/>
  <c r="CD302" i="1"/>
  <c r="CF304" i="1"/>
  <c r="CG309" i="1"/>
  <c r="CD317" i="1"/>
  <c r="CG323" i="1"/>
  <c r="CF343" i="1"/>
  <c r="CD343" i="1"/>
  <c r="CG359" i="1"/>
  <c r="CE361" i="1"/>
  <c r="CE362" i="1"/>
  <c r="CF389" i="1"/>
  <c r="CD389" i="1"/>
  <c r="CD440" i="1"/>
  <c r="CF440" i="1"/>
  <c r="BW444" i="1"/>
  <c r="BW442" i="1"/>
  <c r="BW443" i="1"/>
  <c r="CF322" i="1"/>
  <c r="CD322" i="1"/>
  <c r="CG349" i="1"/>
  <c r="CE349" i="1"/>
  <c r="Y444" i="1"/>
  <c r="Y445" i="1"/>
  <c r="Y442" i="1"/>
  <c r="Y443" i="1"/>
  <c r="BU444" i="1"/>
  <c r="BU445" i="1"/>
  <c r="BU442" i="1"/>
  <c r="BU443" i="1"/>
  <c r="CD153" i="1"/>
  <c r="CH227" i="1"/>
  <c r="CH253" i="1"/>
  <c r="CG272" i="1"/>
  <c r="CH293" i="1"/>
  <c r="CH294" i="1"/>
  <c r="CF295" i="1"/>
  <c r="CG302" i="1"/>
  <c r="CD316" i="1"/>
  <c r="CG317" i="1"/>
  <c r="CG343" i="1"/>
  <c r="CH349" i="1"/>
  <c r="CF362" i="1"/>
  <c r="CH368" i="1"/>
  <c r="CH389" i="1"/>
  <c r="CH410" i="1"/>
  <c r="CH411" i="1"/>
  <c r="CF411" i="1"/>
  <c r="CD411" i="1"/>
  <c r="CE369" i="1"/>
  <c r="CD370" i="1"/>
  <c r="CE393" i="1"/>
  <c r="CD394" i="1"/>
  <c r="CE417" i="1"/>
  <c r="CD418" i="1"/>
  <c r="CE441" i="1"/>
  <c r="CE370" i="1"/>
  <c r="CD371" i="1"/>
  <c r="CG392" i="1"/>
  <c r="CF393" i="1"/>
  <c r="CE394" i="1"/>
  <c r="CD395" i="1"/>
  <c r="CG416" i="1"/>
  <c r="CF417" i="1"/>
  <c r="CE418" i="1"/>
  <c r="CD419" i="1"/>
  <c r="CG440" i="1"/>
  <c r="CF441" i="1"/>
  <c r="CE323" i="1"/>
  <c r="CD324" i="1"/>
  <c r="CE347" i="1"/>
  <c r="CD348" i="1"/>
  <c r="CE371" i="1"/>
  <c r="CD372" i="1"/>
  <c r="CE395" i="1"/>
  <c r="CD396" i="1"/>
  <c r="CE419" i="1"/>
  <c r="CD420" i="1"/>
  <c r="CE324" i="1"/>
  <c r="CD325" i="1"/>
  <c r="CE348" i="1"/>
  <c r="CD349" i="1"/>
  <c r="CE372" i="1"/>
  <c r="CD373" i="1"/>
  <c r="CE396" i="1"/>
  <c r="CD397" i="1"/>
  <c r="CE420" i="1"/>
  <c r="CD421" i="1"/>
  <c r="CE373" i="1"/>
  <c r="CD374" i="1"/>
  <c r="CE397" i="1"/>
  <c r="CD398" i="1"/>
  <c r="CE421" i="1"/>
  <c r="CD422" i="1"/>
  <c r="CE302" i="1"/>
  <c r="CD303" i="1"/>
  <c r="CE326" i="1"/>
  <c r="CD327" i="1"/>
  <c r="CE350" i="1"/>
  <c r="CD351" i="1"/>
  <c r="CE374" i="1"/>
  <c r="CD375" i="1"/>
  <c r="CE398" i="1"/>
  <c r="CD399" i="1"/>
  <c r="CE422" i="1"/>
  <c r="CD423" i="1"/>
  <c r="CE375" i="1"/>
  <c r="CF398" i="1"/>
  <c r="CE399" i="1"/>
  <c r="CD400" i="1"/>
  <c r="CE423" i="1"/>
  <c r="CD424" i="1"/>
  <c r="CE304" i="1"/>
  <c r="CD305" i="1"/>
  <c r="CE328" i="1"/>
  <c r="CD329" i="1"/>
  <c r="CE352" i="1"/>
  <c r="CD353" i="1"/>
  <c r="CE376" i="1"/>
  <c r="CD377" i="1"/>
  <c r="CE400" i="1"/>
  <c r="CD401" i="1"/>
  <c r="CG422" i="1"/>
  <c r="CE424" i="1"/>
  <c r="CD425" i="1"/>
  <c r="CG399" i="1"/>
  <c r="CG423" i="1"/>
  <c r="CG304" i="1"/>
  <c r="CG328" i="1"/>
  <c r="CG352" i="1"/>
  <c r="CG376" i="1"/>
  <c r="CG400" i="1"/>
  <c r="CG424" i="1"/>
  <c r="CE383" i="1"/>
  <c r="CD384" i="1"/>
  <c r="CG432" i="1"/>
  <c r="CF433" i="1"/>
  <c r="CE434" i="1"/>
  <c r="CD435" i="1"/>
  <c r="CG385" i="1"/>
  <c r="CF386" i="1"/>
  <c r="CF435" i="1"/>
  <c r="CE436" i="1"/>
  <c r="CD437" i="1"/>
  <c r="CE389" i="1"/>
  <c r="CD390" i="1"/>
  <c r="CE413" i="1"/>
  <c r="CD414" i="1"/>
  <c r="CE437" i="1"/>
  <c r="CD438" i="1"/>
  <c r="CE390" i="1"/>
  <c r="CD391" i="1"/>
  <c r="CE414" i="1"/>
  <c r="CD415" i="1"/>
  <c r="CG436" i="1"/>
  <c r="CF437" i="1"/>
  <c r="CE438" i="1"/>
  <c r="CD439" i="1"/>
  <c r="CF447" i="1" l="1"/>
  <c r="CD446" i="1"/>
  <c r="CE442" i="1"/>
  <c r="CE443" i="1"/>
  <c r="CE444" i="1"/>
  <c r="CE446" i="1"/>
  <c r="CG442" i="1"/>
  <c r="CG443" i="1"/>
  <c r="CG446" i="1"/>
  <c r="CG444" i="1"/>
  <c r="CF446" i="1"/>
  <c r="CD447" i="1"/>
  <c r="CE447" i="1"/>
  <c r="CG447" i="1"/>
</calcChain>
</file>

<file path=xl/sharedStrings.xml><?xml version="1.0" encoding="utf-8"?>
<sst xmlns="http://schemas.openxmlformats.org/spreadsheetml/2006/main" count="1181" uniqueCount="578">
  <si>
    <t>Name DE</t>
  </si>
  <si>
    <t>Thema</t>
  </si>
  <si>
    <t>Setnummer</t>
  </si>
  <si>
    <t>überall 2021?</t>
  </si>
  <si>
    <t>überall 2022?</t>
  </si>
  <si>
    <t>Belgien 2021</t>
  </si>
  <si>
    <t>Belgien 2022</t>
  </si>
  <si>
    <t>Diff</t>
  </si>
  <si>
    <t>%</t>
  </si>
  <si>
    <t>Deutschland 2021</t>
  </si>
  <si>
    <t>Deutschland 2022</t>
  </si>
  <si>
    <t>Estland 2021</t>
  </si>
  <si>
    <t>Estland 2022</t>
  </si>
  <si>
    <t>Finnland 2021</t>
  </si>
  <si>
    <t>Finnland 2022</t>
  </si>
  <si>
    <t>Frankreich 2021</t>
  </si>
  <si>
    <t>Frankreich 2022</t>
  </si>
  <si>
    <t>Griechenland 2021</t>
  </si>
  <si>
    <t>Griechenland 2022</t>
  </si>
  <si>
    <t>Irland 2021</t>
  </si>
  <si>
    <t>Irland 2022</t>
  </si>
  <si>
    <t>Italien 2021</t>
  </si>
  <si>
    <t>Italien 2022</t>
  </si>
  <si>
    <t>Lettland 2021</t>
  </si>
  <si>
    <t>Lettland 2022</t>
  </si>
  <si>
    <t>Litauen 2021</t>
  </si>
  <si>
    <t>Litauen 2022</t>
  </si>
  <si>
    <t>Luxemburg 2021</t>
  </si>
  <si>
    <t>Luxemburg 2022</t>
  </si>
  <si>
    <t>Niederlande 2021</t>
  </si>
  <si>
    <t>Niederlande 2022</t>
  </si>
  <si>
    <t>Österreich 2021</t>
  </si>
  <si>
    <t>Österreich 2022</t>
  </si>
  <si>
    <t>Portugal 2021</t>
  </si>
  <si>
    <t>Portugal 2022</t>
  </si>
  <si>
    <t>Slowakei 2021</t>
  </si>
  <si>
    <t>Slowakei 2022</t>
  </si>
  <si>
    <t>Slowenien 2021</t>
  </si>
  <si>
    <t>Slowenien 2022</t>
  </si>
  <si>
    <t>Spanien 2021</t>
  </si>
  <si>
    <t>Spanien 2022</t>
  </si>
  <si>
    <t>Min 2021</t>
  </si>
  <si>
    <t>Min  2022</t>
  </si>
  <si>
    <t>Max 2021</t>
  </si>
  <si>
    <t>Max 2022</t>
  </si>
  <si>
    <t>Mittel 2021</t>
  </si>
  <si>
    <t>Mittel 2022</t>
  </si>
  <si>
    <t>Stdabw. 2021</t>
  </si>
  <si>
    <t>Stdabw. 2022</t>
  </si>
  <si>
    <t>Spanne abs. 2021</t>
  </si>
  <si>
    <t>Spanne abs. 2022</t>
  </si>
  <si>
    <t>Spanne % 2021</t>
  </si>
  <si>
    <t>Spanne % 2022</t>
  </si>
  <si>
    <t>Änderungen Bool</t>
  </si>
  <si>
    <t>Spider-Mans Hauptquartier</t>
  </si>
  <si>
    <t>DUPLO</t>
  </si>
  <si>
    <t>DOTS Mini Bilderrahmen</t>
  </si>
  <si>
    <t>DOTS</t>
  </si>
  <si>
    <t>Falcon und Black Widow machen gemeinsame Sache</t>
  </si>
  <si>
    <t>Marvel</t>
  </si>
  <si>
    <t>Kung-Fu-Training der Minions</t>
  </si>
  <si>
    <t>Minions</t>
  </si>
  <si>
    <t>Tiere Armband</t>
  </si>
  <si>
    <t>Cupcake Partyset</t>
  </si>
  <si>
    <t>Ergänzungsset XXL</t>
  </si>
  <si>
    <t>Ultimatives Designer-Set</t>
  </si>
  <si>
    <t>Minions in Grus Labor</t>
  </si>
  <si>
    <t>Minions Flugzeug</t>
  </si>
  <si>
    <t>Minions Kung Fu Tempel</t>
  </si>
  <si>
    <t>Minions-Figuren Bauset mit Versteck</t>
  </si>
  <si>
    <t>Luftangriff der Eternals</t>
  </si>
  <si>
    <t>Hinterhalt des Deviants!</t>
  </si>
  <si>
    <t>In Arishems Schatten</t>
  </si>
  <si>
    <t>Aufstieg des Domo</t>
  </si>
  <si>
    <t>Angriff auf Spider-Mans Versteck</t>
  </si>
  <si>
    <t>Flucht vor den zehn Ringen</t>
  </si>
  <si>
    <t>Kräftemessen im antiken Dorf</t>
  </si>
  <si>
    <t>Mysterios Drohnenattacke auf Spider-Man</t>
  </si>
  <si>
    <t>Spider-Man in der Sanctum Werkstatt</t>
  </si>
  <si>
    <t>Black Panthers Libelle</t>
  </si>
  <si>
    <t>Venom</t>
  </si>
  <si>
    <t>Duell zwischen Captain America und Hydra</t>
  </si>
  <si>
    <t>Iron Man und das Chaos durch Iron Monger</t>
  </si>
  <si>
    <t>Infinity Handschuh</t>
  </si>
  <si>
    <t>Avengers: Endgame - Letztes Duell</t>
  </si>
  <si>
    <t>Das Schiff der Wächter</t>
  </si>
  <si>
    <t>Tony Starks sakaarianischer Iron Man</t>
  </si>
  <si>
    <t>Spider-Mans Drohnenduell</t>
  </si>
  <si>
    <t>Mech-Duell zwischen Spider-Man &amp; Doctor Octopus</t>
  </si>
  <si>
    <t>Carnage</t>
  </si>
  <si>
    <t>Bro Thors neues Asgard</t>
  </si>
  <si>
    <t>Captain Carter und der Hydra-Stampfer</t>
  </si>
  <si>
    <t>Sanctuary II: Finales Duell</t>
  </si>
  <si>
    <t>Licht</t>
  </si>
  <si>
    <t>Powered UP</t>
  </si>
  <si>
    <t>Move Hub</t>
  </si>
  <si>
    <t>Farb- &amp; Abstandssensor</t>
  </si>
  <si>
    <t>Hub</t>
  </si>
  <si>
    <t>Fernsteuerung</t>
  </si>
  <si>
    <t>Zugmotor</t>
  </si>
  <si>
    <t>Technic Hub</t>
  </si>
  <si>
    <t>Technic Großer Motor</t>
  </si>
  <si>
    <t>Technic XL-Motor</t>
  </si>
  <si>
    <t>Batteriebox</t>
  </si>
  <si>
    <t>LEGO Technic Großer Hub</t>
  </si>
  <si>
    <t>LEGO Technic Mittelgroßer Winkelmotor</t>
  </si>
  <si>
    <t>Eisenbahnbrücke und Schienen</t>
  </si>
  <si>
    <t>Dampfeisenbahn</t>
  </si>
  <si>
    <t>Güterzug</t>
  </si>
  <si>
    <t>Eisenbahn Schienen</t>
  </si>
  <si>
    <t>Mein erster Bauspaß</t>
  </si>
  <si>
    <t>LEGO DUPLO Steinebox</t>
  </si>
  <si>
    <t>Deluxe Steinebox</t>
  </si>
  <si>
    <t>Mein erster ABC-Lastwagen</t>
  </si>
  <si>
    <t>Elsas und Olafs Eis-Café</t>
  </si>
  <si>
    <t>Unser Wohnhaus</t>
  </si>
  <si>
    <t>Radlader</t>
  </si>
  <si>
    <t>Bagger und Laster</t>
  </si>
  <si>
    <t>Große Baustelle mit Licht und Ton</t>
  </si>
  <si>
    <t>LEGO DUPLO Bausteine- Großer Tierspaß</t>
  </si>
  <si>
    <t>Glückliche Kindheitsmomente</t>
  </si>
  <si>
    <t>Spaceshuttle Weltraummission</t>
  </si>
  <si>
    <t>Müllabfuhr und Wertstoffhof</t>
  </si>
  <si>
    <t>Familienabenteuer mit Campingbus</t>
  </si>
  <si>
    <t>Rennwagen</t>
  </si>
  <si>
    <t>Parkhaus mit Autowaschanlage</t>
  </si>
  <si>
    <t>Tierpflege auf dem Bauernhof</t>
  </si>
  <si>
    <t>Traktor und Tierpflege</t>
  </si>
  <si>
    <t>Pferdestall und Ponypflege</t>
  </si>
  <si>
    <t>Scheune, Traktor und Tierpflege</t>
  </si>
  <si>
    <t>Mein erstes Einhorn</t>
  </si>
  <si>
    <t>Zahlenzug - Zählen lernen</t>
  </si>
  <si>
    <t>Mein erster Tierzug</t>
  </si>
  <si>
    <t>Erlebnispark</t>
  </si>
  <si>
    <t>Mein erster Feuerwehrhubschrauber und mein erstes Polizeiauto</t>
  </si>
  <si>
    <t>Flugzeug und Flughafen</t>
  </si>
  <si>
    <t>Window Exploration Bag</t>
  </si>
  <si>
    <t>SERIOUS PLAY</t>
  </si>
  <si>
    <t>Starter Set</t>
  </si>
  <si>
    <t>Connections Kit</t>
  </si>
  <si>
    <t>Der Illager-Überfall</t>
  </si>
  <si>
    <t>Minecraft</t>
  </si>
  <si>
    <t>Die Crafting-Box 3.0</t>
  </si>
  <si>
    <t>Das Korallenriff</t>
  </si>
  <si>
    <t>Die Bienenfarm</t>
  </si>
  <si>
    <t>Die verlassene Mine</t>
  </si>
  <si>
    <t>Der Handelsplatz</t>
  </si>
  <si>
    <t>Der Wirrwald</t>
  </si>
  <si>
    <t>Das erste Abenteuer</t>
  </si>
  <si>
    <t>Das Schweinehaus</t>
  </si>
  <si>
    <t>Der Pferdestall</t>
  </si>
  <si>
    <t>Das zerstörte Portal</t>
  </si>
  <si>
    <t>Der Himmelsturm</t>
  </si>
  <si>
    <t>Die Dschungel Ungeheuer</t>
  </si>
  <si>
    <t>Gemeinsames Kunstprojekt</t>
  </si>
  <si>
    <t>Art</t>
  </si>
  <si>
    <t>Central Perk</t>
  </si>
  <si>
    <t>Ideas</t>
  </si>
  <si>
    <t>123 Sesame Street</t>
  </si>
  <si>
    <t>Mittelalterliche Schmiede</t>
  </si>
  <si>
    <t>Schreibmaschine</t>
  </si>
  <si>
    <t>Seinfeld</t>
  </si>
  <si>
    <t>Fender Stratocaster</t>
  </si>
  <si>
    <t>Grüne LEGO DUPLO Bauplatte</t>
  </si>
  <si>
    <t>El Fuegos Stunt-Kanone</t>
  </si>
  <si>
    <t>Hidden Side</t>
  </si>
  <si>
    <t>Weltkarte</t>
  </si>
  <si>
    <t>Schachspiel</t>
  </si>
  <si>
    <t>Other</t>
  </si>
  <si>
    <t>DUPLO Zahlen lernen</t>
  </si>
  <si>
    <t>LEGO xtra Wasserzubehör</t>
  </si>
  <si>
    <t>Xtra</t>
  </si>
  <si>
    <t>Geburtstagsset</t>
  </si>
  <si>
    <t>Siegerpokal</t>
  </si>
  <si>
    <t>Rosen</t>
  </si>
  <si>
    <t>Tulpen</t>
  </si>
  <si>
    <t>Valentinstag-Bär</t>
  </si>
  <si>
    <t>Seasonal</t>
  </si>
  <si>
    <t>Osterhase</t>
  </si>
  <si>
    <t>Eisbär und Geschenk</t>
  </si>
  <si>
    <t>Weihnachtspinguin</t>
  </si>
  <si>
    <t>Jeder ist besonders</t>
  </si>
  <si>
    <t>Elsa und die Rentierkutsche</t>
  </si>
  <si>
    <t>Disney</t>
  </si>
  <si>
    <t>Elsas Schmuckkästchen</t>
  </si>
  <si>
    <t>Porsche 911 RSR</t>
  </si>
  <si>
    <t>Technic</t>
  </si>
  <si>
    <t>Ducati Panigale V4 R</t>
  </si>
  <si>
    <t>Land Rover Defender</t>
  </si>
  <si>
    <t>Dom's Dodge Charger</t>
  </si>
  <si>
    <t>Knickgelenkter Volvo-Dumper (6x6)</t>
  </si>
  <si>
    <t>Lamborghini Sián FKP 37</t>
  </si>
  <si>
    <t>Kompaktlader</t>
  </si>
  <si>
    <t>Rennflugzeug</t>
  </si>
  <si>
    <t>Monster Jam Grave Digger</t>
  </si>
  <si>
    <t>Monster Jam Max-D</t>
  </si>
  <si>
    <t>Hydraulikbagger</t>
  </si>
  <si>
    <t>Jeep Wrangler</t>
  </si>
  <si>
    <t>McLaren Senna GTR</t>
  </si>
  <si>
    <t>Ferrari 488 GTE AF Corse #51</t>
  </si>
  <si>
    <t>Ford F-150 Raptor</t>
  </si>
  <si>
    <t>Schwerlast-Abschleppwagen</t>
  </si>
  <si>
    <t>4x4 Mercedes-Benz Zetros Offroad-Truck</t>
  </si>
  <si>
    <t>Appgesteuerter Cat D11 Bulldozer</t>
  </si>
  <si>
    <t>Bandmates</t>
  </si>
  <si>
    <t>VIDIYO</t>
  </si>
  <si>
    <t>Metal Dragon BeatBox</t>
  </si>
  <si>
    <t>Folk Fairy BeatBox</t>
  </si>
  <si>
    <t>Candy Castle Stage</t>
  </si>
  <si>
    <t>Robo HipHop Car</t>
  </si>
  <si>
    <t>K-Pawp Concert</t>
  </si>
  <si>
    <t>Punk Pirate Ship</t>
  </si>
  <si>
    <t>Boombox</t>
  </si>
  <si>
    <t>Röhren</t>
  </si>
  <si>
    <t>Education</t>
  </si>
  <si>
    <t>Meine riesige Welt</t>
  </si>
  <si>
    <t>LEGO Education SPIKE Essential-Set</t>
  </si>
  <si>
    <t>LEGO Education BricQ Motion Prime-Set</t>
  </si>
  <si>
    <t>LEGO Education BricQ Motion Essential-Set</t>
  </si>
  <si>
    <t>Kleiner LEGO Technic Hub</t>
  </si>
  <si>
    <t>LEGO Education SPIKE Prime-Set</t>
  </si>
  <si>
    <t>Abenteuer mit Mario - Starterset</t>
  </si>
  <si>
    <t>Super Mario</t>
  </si>
  <si>
    <t>Nintendo Entertainment System</t>
  </si>
  <si>
    <t>Abenteuer mit Luigi - Starterset</t>
  </si>
  <si>
    <t>Kippturm mit Sumo-Bruder-Boss - Erweiterungsset</t>
  </si>
  <si>
    <t>Reznors Absturz - Erweiterungsset</t>
  </si>
  <si>
    <t>Bowsers Luftschiff - Erweiterungsset</t>
  </si>
  <si>
    <t>Frosch-Mario Anzug</t>
  </si>
  <si>
    <t>Bienen-Mario Anzug</t>
  </si>
  <si>
    <t>Mario-Charaktere-Serie 3</t>
  </si>
  <si>
    <t>Fragezeichen-Block aus Super Mario 64</t>
  </si>
  <si>
    <t>1989 Batwing</t>
  </si>
  <si>
    <t>DC</t>
  </si>
  <si>
    <t>Batman vs. Joker: Verfolgungsjagd im Batmobil</t>
  </si>
  <si>
    <t>Batman Helm</t>
  </si>
  <si>
    <t>Batmobile aus dem TV-Klassiker Batman</t>
  </si>
  <si>
    <t>Batman Maske aus dem TV-Klassiker</t>
  </si>
  <si>
    <t>Batmobile Tumbler</t>
  </si>
  <si>
    <t>Koenigsegg Jesko</t>
  </si>
  <si>
    <t>Speed Champions</t>
  </si>
  <si>
    <t>McLaren Elva</t>
  </si>
  <si>
    <t>Chevrolet Corvette C8.R &amp; 1968 Chevrolet Corvette</t>
  </si>
  <si>
    <t>Mopar Dodge//SRT Dragster &amp; 1970 Dodge Challenger</t>
  </si>
  <si>
    <t>Ford GT Heritage Edition und Bronco R</t>
  </si>
  <si>
    <t>Monkie Kids Wolken-Jet</t>
  </si>
  <si>
    <t>Monkie Kid</t>
  </si>
  <si>
    <t>Monkey King Mech</t>
  </si>
  <si>
    <t>Monkie Kids geheime Teambasis</t>
  </si>
  <si>
    <t>Red Sons Inferno-Jet</t>
  </si>
  <si>
    <t>Jet des weißen Drachenpferds</t>
  </si>
  <si>
    <t>Monkie Kids Löwenwächter</t>
  </si>
  <si>
    <t>Hauptquartier der Spider Queen</t>
  </si>
  <si>
    <t>Monkie Kids Hubschrauberdrohne</t>
  </si>
  <si>
    <t>Der legendäre Berg der Blumen und Früchte</t>
  </si>
  <si>
    <t>Sandys Power-Mech</t>
  </si>
  <si>
    <t>Pigsys Nudelwagen</t>
  </si>
  <si>
    <t>Bone Demon</t>
  </si>
  <si>
    <t>LEGO NASA Apollo Saturn V</t>
  </si>
  <si>
    <t>LEGO Bausteine- Set</t>
  </si>
  <si>
    <t>Classic</t>
  </si>
  <si>
    <t>LEGO Mittelgroße Bausteine-Box</t>
  </si>
  <si>
    <t>LEGO Große Bausteine-Box</t>
  </si>
  <si>
    <t>LEGO Bausteine Starterkoffer- Farben sortieren</t>
  </si>
  <si>
    <t>Blaues Kreativ-Set</t>
  </si>
  <si>
    <t>LEGO Bausteine- bunte Häuser</t>
  </si>
  <si>
    <t>LEGO Bausteine- Spaß mit Tieren</t>
  </si>
  <si>
    <t>Kreativ-Bauset mit weißen Steinen</t>
  </si>
  <si>
    <t>Kreativ-Bauset mit durchsichtigen Steinen</t>
  </si>
  <si>
    <t>Steinebox mit Rädern</t>
  </si>
  <si>
    <t>Einmal um die Welt</t>
  </si>
  <si>
    <t>Kreative Bausteine</t>
  </si>
  <si>
    <t>Extragroße Steinebox mit Bauplatten</t>
  </si>
  <si>
    <t>Poe Damerons X-Wing Starfighter</t>
  </si>
  <si>
    <t>Star Wars</t>
  </si>
  <si>
    <t>Imperialer Sternzerstörer</t>
  </si>
  <si>
    <t>Yoda</t>
  </si>
  <si>
    <t>Millennium Falcon</t>
  </si>
  <si>
    <t>Boba Fett Helm</t>
  </si>
  <si>
    <t>Clone Troopers der 501. Legion</t>
  </si>
  <si>
    <t>AT-AT</t>
  </si>
  <si>
    <t>Mos Eisley Cantina</t>
  </si>
  <si>
    <t>The Mandalorian - Transporter des Kopfgeldjägers</t>
  </si>
  <si>
    <t>Millennium Falcon Microfighter</t>
  </si>
  <si>
    <t>Darth Vader Meditationskammer</t>
  </si>
  <si>
    <t>Resistance X-Wing</t>
  </si>
  <si>
    <t>AT-AT vs. Tauntaun Microfighters</t>
  </si>
  <si>
    <t>Ärger auf Tatooine</t>
  </si>
  <si>
    <t>Imperial TIE Fighter</t>
  </si>
  <si>
    <t>Luke Skywalkers X-Wing Fighter</t>
  </si>
  <si>
    <t>Imperial Shuttle</t>
  </si>
  <si>
    <t>Darth Vader Helm</t>
  </si>
  <si>
    <t>Scout Trooper Helm</t>
  </si>
  <si>
    <t>Imperialer Suchdroide</t>
  </si>
  <si>
    <t>R2-D2</t>
  </si>
  <si>
    <t>Republic Gunship</t>
  </si>
  <si>
    <t>Duell auf Mandalore</t>
  </si>
  <si>
    <t>Imperialer Marauder</t>
  </si>
  <si>
    <t>Boba Fetts Starship</t>
  </si>
  <si>
    <t>Angriffsshuttle aus The Bad Batch</t>
  </si>
  <si>
    <t>Imperial Light Cruiser</t>
  </si>
  <si>
    <t>Mandalorian Starfighter</t>
  </si>
  <si>
    <t>Der Mandalorianer und das Kind</t>
  </si>
  <si>
    <t>BrickHeadz</t>
  </si>
  <si>
    <t>Das Kind</t>
  </si>
  <si>
    <t>Die mandalorianische Schmiede der Waffenschmiedin</t>
  </si>
  <si>
    <t>Rennboot</t>
  </si>
  <si>
    <t>City</t>
  </si>
  <si>
    <t>Schienen</t>
  </si>
  <si>
    <t>Weichen</t>
  </si>
  <si>
    <t>Verfolgungsjagd mit dem Polizeihubschrauber</t>
  </si>
  <si>
    <t>Eiswagen</t>
  </si>
  <si>
    <t>Passagierflugzeug</t>
  </si>
  <si>
    <t>Meeresforschungsbasis</t>
  </si>
  <si>
    <t>Polizeihubschrauber</t>
  </si>
  <si>
    <t>Polizei Gefangenentransporter</t>
  </si>
  <si>
    <t>Feuerwehrauto</t>
  </si>
  <si>
    <t>Feuerwehrhubschrauber</t>
  </si>
  <si>
    <t>Mobile Feuerwehreinsatzzentrale</t>
  </si>
  <si>
    <t>Ferien-Wohnmobil</t>
  </si>
  <si>
    <t>Baustellen-LKW</t>
  </si>
  <si>
    <t>Traktor</t>
  </si>
  <si>
    <t>Modernes Familienhaus</t>
  </si>
  <si>
    <t>Stadtzentrum</t>
  </si>
  <si>
    <t>Stunt-Park</t>
  </si>
  <si>
    <t>Stuntshow-Truck</t>
  </si>
  <si>
    <t>Stuntshow-Arena</t>
  </si>
  <si>
    <t>Power-Stuntbike</t>
  </si>
  <si>
    <t>Raketen-Stuntbike</t>
  </si>
  <si>
    <t>Stunt-Wettbewerb</t>
  </si>
  <si>
    <t>Tierrettungs-Quad</t>
  </si>
  <si>
    <t>Tierrettungs-Geländewagen</t>
  </si>
  <si>
    <t>Tierrettungseinsatz</t>
  </si>
  <si>
    <t>Straßenkreuzung mit Ampeln</t>
  </si>
  <si>
    <t>Autotransporter</t>
  </si>
  <si>
    <t>Tierrettungscamp</t>
  </si>
  <si>
    <t>Polizei und Feuerwehr im Küsteneinsatz</t>
  </si>
  <si>
    <t>Lloyds Dschungelräuber</t>
  </si>
  <si>
    <t>NINJAGO</t>
  </si>
  <si>
    <t>Kais Feuer-Bike</t>
  </si>
  <si>
    <t>Turnier der Elemente</t>
  </si>
  <si>
    <t>Coles Felsenbrecher</t>
  </si>
  <si>
    <t>X-1 Ninja Supercar</t>
  </si>
  <si>
    <t>Zanes Titan-Mech</t>
  </si>
  <si>
    <t>Ultraschall-Raider</t>
  </si>
  <si>
    <t>Jays Elektro-Mech</t>
  </si>
  <si>
    <t>Die Gärten von NINJAGO City</t>
  </si>
  <si>
    <t>Lloyds Dschungel-Bike</t>
  </si>
  <si>
    <t>Dschungeldrache</t>
  </si>
  <si>
    <t>Das Dorf der Wächter</t>
  </si>
  <si>
    <t>Duell der Katamarane</t>
  </si>
  <si>
    <t>Flug mit dem Ninja-Flugsegler</t>
  </si>
  <si>
    <t>Ninja-Unterwasserspeeder</t>
  </si>
  <si>
    <t>Kais Feuerdrache</t>
  </si>
  <si>
    <t>Wasserdrache</t>
  </si>
  <si>
    <t>Tempel des unendlichen Ozeans</t>
  </si>
  <si>
    <t>Wassersegler</t>
  </si>
  <si>
    <t>Harry Potter Hogwarts Wappen</t>
  </si>
  <si>
    <t>Hogwarts Uhrenturm</t>
  </si>
  <si>
    <t>Harry Potter</t>
  </si>
  <si>
    <t>Ligusterweg 4</t>
  </si>
  <si>
    <t>Hogwarts Moment: Verwandlungsunterricht</t>
  </si>
  <si>
    <t>Hogwarts Moment: Zaubertrankunterricht</t>
  </si>
  <si>
    <t>Hogwarts: Misslungener Vielsafttrank</t>
  </si>
  <si>
    <t>Hogwarts: Begegnung mit Fluffy</t>
  </si>
  <si>
    <t>Besuch in Hogsmeade</t>
  </si>
  <si>
    <t>Harry Potter &amp; Hermine Granger</t>
  </si>
  <si>
    <t>Hogwarts: Erste Flugstunde</t>
  </si>
  <si>
    <t>Pralinenschachtel &amp; Blume</t>
  </si>
  <si>
    <t>Friends</t>
  </si>
  <si>
    <t>Mobiler Katzensalon</t>
  </si>
  <si>
    <t>Trainingskoppel und Pferdeanhänger</t>
  </si>
  <si>
    <t>Olivias Elektroauto</t>
  </si>
  <si>
    <t>Heartlake City Bio-Café</t>
  </si>
  <si>
    <t>Heartlake City Kino</t>
  </si>
  <si>
    <t>Andreas Haus</t>
  </si>
  <si>
    <t>Heartlake City Kaufhaus</t>
  </si>
  <si>
    <t>Wasserfall im Wald</t>
  </si>
  <si>
    <t>Baumhaus im Wald</t>
  </si>
  <si>
    <t>Wohnmobil- und Segelbootausflug</t>
  </si>
  <si>
    <t>Heartlake City Schule</t>
  </si>
  <si>
    <t>Reiterhof im Wald</t>
  </si>
  <si>
    <t>Heartlake City Hotel</t>
  </si>
  <si>
    <t>Magische Jahrmarktachterbahn</t>
  </si>
  <si>
    <t>Magische Akrobatikshow</t>
  </si>
  <si>
    <t>Magische Jahrmarktbuden</t>
  </si>
  <si>
    <t>Magischer Wohnwagen</t>
  </si>
  <si>
    <t>Magisches Riesenrad mit Rutsche</t>
  </si>
  <si>
    <t>Hundetagespflege</t>
  </si>
  <si>
    <t>Surfer-Strandhaus</t>
  </si>
  <si>
    <t>Mickys Propellerflugzeug</t>
  </si>
  <si>
    <t>Minnies Eisdiele</t>
  </si>
  <si>
    <t>Mickys und Minnies Weltraumrakete</t>
  </si>
  <si>
    <t>Mickys und Donald Duck's Farm</t>
  </si>
  <si>
    <t>Mickys Feuerwehrstation und Feuerwehrauto</t>
  </si>
  <si>
    <t>Elsas Eispalast</t>
  </si>
  <si>
    <t>Mickys und Minnies Geburtstagszug</t>
  </si>
  <si>
    <t>Minnies Haus mit Café</t>
  </si>
  <si>
    <t>Winnie Puh</t>
  </si>
  <si>
    <t>Disney's Mickey Mouse</t>
  </si>
  <si>
    <t>Donald Duck</t>
  </si>
  <si>
    <t>Goofy &amp; Pluto</t>
  </si>
  <si>
    <t>Micky Maus</t>
  </si>
  <si>
    <t>Brick Sketches</t>
  </si>
  <si>
    <t>Minnie Maus</t>
  </si>
  <si>
    <t>Kleines Disney Schloss</t>
  </si>
  <si>
    <t>Micky Maus und Minnie Maus</t>
  </si>
  <si>
    <t>Rapunzels Turm</t>
  </si>
  <si>
    <t>Elsas Märchenbuch</t>
  </si>
  <si>
    <t>Cinderellas königliche Kutsche</t>
  </si>
  <si>
    <t>Märchenbuch Abenteuer mit Arielle, Belle, Cinderella und Tiana</t>
  </si>
  <si>
    <t>Annas und Elsas Wintermärchen</t>
  </si>
  <si>
    <t>Belles und Rapunzels königliche Ställe</t>
  </si>
  <si>
    <t>Belles Schloss</t>
  </si>
  <si>
    <t>Der Eispalast</t>
  </si>
  <si>
    <t>Antonios magische Tür</t>
  </si>
  <si>
    <t>Isabelas magische Tür</t>
  </si>
  <si>
    <t>Das Haus der Madrigals</t>
  </si>
  <si>
    <t>Das Disney Schloss</t>
  </si>
  <si>
    <t>EV3 Berührungssensor</t>
  </si>
  <si>
    <t>MINDSTORMS</t>
  </si>
  <si>
    <t>EV3 Kabel-Paket</t>
  </si>
  <si>
    <t>Roboter-Erfinder</t>
  </si>
  <si>
    <t>Mindstorms</t>
  </si>
  <si>
    <t>Ausbruch des T. rex und Triceratops</t>
  </si>
  <si>
    <t>Flucht des Stygimoloch</t>
  </si>
  <si>
    <t>Jurassic World</t>
  </si>
  <si>
    <t>T. Rex-Skelett in der Fossilienausstellung</t>
  </si>
  <si>
    <t>Verfolgung des Carnotaurus</t>
  </si>
  <si>
    <t>Flucht des Baryonyx</t>
  </si>
  <si>
    <t>New York City</t>
  </si>
  <si>
    <t>Architecture</t>
  </si>
  <si>
    <t>London</t>
  </si>
  <si>
    <t>Freiheitsstatue</t>
  </si>
  <si>
    <t>Paris</t>
  </si>
  <si>
    <t>Tokio</t>
  </si>
  <si>
    <t>Das Weiße Haus</t>
  </si>
  <si>
    <t>Taj Mahal</t>
  </si>
  <si>
    <t>Geburtstagsclown</t>
  </si>
  <si>
    <t>Gru, Stuart &amp; Otto</t>
  </si>
  <si>
    <t>Kurzhaarkatzen</t>
  </si>
  <si>
    <t>Goldfisch</t>
  </si>
  <si>
    <t>Wellensittich</t>
  </si>
  <si>
    <t>Pandas fürs chinesische Neujahrsfest</t>
  </si>
  <si>
    <t>Daisy Duck</t>
  </si>
  <si>
    <t>Dagobert Duck, Tick, Trick &amp; Track</t>
  </si>
  <si>
    <t>Rot getigerte Katze</t>
  </si>
  <si>
    <t>Harry, Hermine, Ron &amp; Hagrid</t>
  </si>
  <si>
    <t>Sportwagen</t>
  </si>
  <si>
    <t>Creator 3-in-1</t>
  </si>
  <si>
    <t>Campingurlaub</t>
  </si>
  <si>
    <t>Cyber-Drohne</t>
  </si>
  <si>
    <t>Wilder Löwe</t>
  </si>
  <si>
    <t>Rennwagentransporter</t>
  </si>
  <si>
    <t>Geländemotorrad</t>
  </si>
  <si>
    <t>Weltraum-Mech</t>
  </si>
  <si>
    <t>Safari-Baumhaus</t>
  </si>
  <si>
    <t>Spaceshuttle-Abenteuer</t>
  </si>
  <si>
    <t>Riesenrad</t>
  </si>
  <si>
    <t>Mittelalterliche Burg</t>
  </si>
  <si>
    <t>Krokodil</t>
  </si>
  <si>
    <t>Stadtleben</t>
  </si>
  <si>
    <t>Creator Expert</t>
  </si>
  <si>
    <t>Ford Mustang</t>
  </si>
  <si>
    <t>NASA Apollo 11 Mondlandefähre</t>
  </si>
  <si>
    <t>Buchhandlung</t>
  </si>
  <si>
    <t>Fiat 500</t>
  </si>
  <si>
    <t>Old Trafford- Manchester United</t>
  </si>
  <si>
    <t>Geisterhaus auf dem Jahrmarkt</t>
  </si>
  <si>
    <t>Ghostbusters ECTO-1</t>
  </si>
  <si>
    <t>Polizeistation</t>
  </si>
  <si>
    <t>Blumenstrauß</t>
  </si>
  <si>
    <t>Bonsai Baum</t>
  </si>
  <si>
    <t>adidas Originals Superstar</t>
  </si>
  <si>
    <t>NASA-Spaceshuttle Discovery</t>
  </si>
  <si>
    <t>Camp Nou Stadion</t>
  </si>
  <si>
    <t>Paradiesvogelblume</t>
  </si>
  <si>
    <t>Pickup</t>
  </si>
  <si>
    <t>Queer Eye - Das Loft der Fab 5</t>
  </si>
  <si>
    <t>Porsche 911</t>
  </si>
  <si>
    <t>Dinosaurier</t>
  </si>
  <si>
    <t>Bewohner der Tiefsee</t>
  </si>
  <si>
    <t>Piratenschiff</t>
  </si>
  <si>
    <t>Raketen Stiftehalter</t>
  </si>
  <si>
    <t>Kreativset Sommerspaß</t>
  </si>
  <si>
    <t>Personenzug</t>
  </si>
  <si>
    <t>Toyota GR Supra</t>
  </si>
  <si>
    <t>Marios Haus und Yoshi - Erweiterungsset</t>
  </si>
  <si>
    <t>Lakitus Wolkenwelt - Erweiterungsset</t>
  </si>
  <si>
    <t>Batmobile Tumbler: Duell mit Scarecrow</t>
  </si>
  <si>
    <t>Lloyds Hydro-Mech</t>
  </si>
  <si>
    <t>Astronomieturm auf Schloss Hogwarts</t>
  </si>
  <si>
    <t>Hogwarts Kammer des Schreckens</t>
  </si>
  <si>
    <t>Das moderne Baumhaus</t>
  </si>
  <si>
    <t>Armored Assault Tank (AAT)</t>
  </si>
  <si>
    <t>Luftkissenboot für Rettungseinsätze</t>
  </si>
  <si>
    <t>Geländewagen</t>
  </si>
  <si>
    <t>Friends Apartments</t>
  </si>
  <si>
    <t>Schlitten des Weihnachtsmanns</t>
  </si>
  <si>
    <t>Halloween-Eule</t>
  </si>
  <si>
    <t>Gelbes Taxi</t>
  </si>
  <si>
    <t>Spinne und Geisterhaus</t>
  </si>
  <si>
    <t>Tuk-Tuk</t>
  </si>
  <si>
    <t>Schloss Hogwarts</t>
  </si>
  <si>
    <t>Konzertflügel</t>
  </si>
  <si>
    <t>Internationale Raumstation</t>
  </si>
  <si>
    <t>LEGO Titanic</t>
  </si>
  <si>
    <t>Kolosseum</t>
  </si>
  <si>
    <t>Winkelgasse</t>
  </si>
  <si>
    <t>Daily Bugle</t>
  </si>
  <si>
    <t>Hogwarts Ikonen - Sammler-Edition</t>
  </si>
  <si>
    <t>Home Alone</t>
  </si>
  <si>
    <t>Besuch des Weihnachtsmanns</t>
  </si>
  <si>
    <t>2-in-1-Adventskranz</t>
  </si>
  <si>
    <t>Sonstiges</t>
  </si>
  <si>
    <t>Hogwarts Express</t>
  </si>
  <si>
    <t>Harrry Potter</t>
  </si>
  <si>
    <t>Baumhaus</t>
  </si>
  <si>
    <t>Bugatti Chiron</t>
  </si>
  <si>
    <t>Der Panda-Kindergarten</t>
  </si>
  <si>
    <t>Hogwarts Moment: Zauberkunstunterricht</t>
  </si>
  <si>
    <t>Die große Backshow</t>
  </si>
  <si>
    <t>Freundschaftsbus</t>
  </si>
  <si>
    <t>Min Änderung</t>
  </si>
  <si>
    <t>Anzahl Änd. +</t>
  </si>
  <si>
    <t>Max Änderung</t>
  </si>
  <si>
    <t>Anzahl Änd -</t>
  </si>
  <si>
    <t>Mittel geänderte</t>
  </si>
  <si>
    <t>Anzahl =</t>
  </si>
  <si>
    <t>Mittel gesamt</t>
  </si>
  <si>
    <t>Änd. Sortiment/ %</t>
  </si>
  <si>
    <t>Durchschnitt gesamt</t>
  </si>
  <si>
    <t>Anzahl Änd. ges./ %</t>
  </si>
  <si>
    <t>Durchschnitt geänderte Produkte</t>
  </si>
  <si>
    <t>Anzahl Änd + / %</t>
  </si>
  <si>
    <t>Anzahl Änd - / %</t>
  </si>
  <si>
    <t>Warenkorb 2021</t>
  </si>
  <si>
    <t>Warenkorb 2022</t>
  </si>
  <si>
    <t>Erläuterungnen</t>
  </si>
  <si>
    <t>Unter den Länderspalten:</t>
  </si>
  <si>
    <t>Länderspezifische Auswertungen</t>
  </si>
  <si>
    <t>Min Änderung:</t>
  </si>
  <si>
    <t>niedrigste Preisanpassung</t>
  </si>
  <si>
    <t>Max Änderung:</t>
  </si>
  <si>
    <t>höchste Preisanpassung</t>
  </si>
  <si>
    <t>Mittel geänderte:</t>
  </si>
  <si>
    <t>Durchschnitt aller Preisanpassungen != 0</t>
  </si>
  <si>
    <t>Mittel gesamt:</t>
  </si>
  <si>
    <t>Durchschnitt aller Preisanpassungen inkl. 0</t>
  </si>
  <si>
    <t>Änd. Sortiment/ %:</t>
  </si>
  <si>
    <t>Summe aller Preisänderungen des betrachteten Sortiments in Euro / in % bezogen auf Summe Vorjahres-UVPs</t>
  </si>
  <si>
    <t>Anzahl Änd. ges./ %:</t>
  </si>
  <si>
    <t>Anzahl Sets mit Preisänderung/ Anteil % an Gesamtzahl Stichprobe</t>
  </si>
  <si>
    <t>Anzahl Änd + / %:</t>
  </si>
  <si>
    <t>Anzahl Sets mit höherem Preis/ Anteil % an Gesamtzahl Stichprobe</t>
  </si>
  <si>
    <t>Anzahl Änd - / %:</t>
  </si>
  <si>
    <t>Anzahl Sets mit niedrigerem Preis/ Anteil % an Gesamtzahl Stichprobe</t>
  </si>
  <si>
    <t>Summe Preis aller Sets, die in allen Shops gelistet sind</t>
  </si>
  <si>
    <t>Rechter Rand:</t>
  </si>
  <si>
    <t>Globale Auswertungen Euro-Länder</t>
  </si>
  <si>
    <t>Min 202x</t>
  </si>
  <si>
    <t>Niedrigster Preis Euro-Raum</t>
  </si>
  <si>
    <t>Max 202x</t>
  </si>
  <si>
    <t>Höchster Preis Euro-Raum</t>
  </si>
  <si>
    <t>Mittel 202x</t>
  </si>
  <si>
    <t>Durchschnittlicher Preis Euro-Raum</t>
  </si>
  <si>
    <t>Stdabw. 202x</t>
  </si>
  <si>
    <t>Standardabweichung, also durchschnittliche Abweichung vom Durchschnittspreis</t>
  </si>
  <si>
    <t>Spanne abs. 202x</t>
  </si>
  <si>
    <t>Absolute Spanne, also Max-Min Preis</t>
  </si>
  <si>
    <t>Spanne % 202x</t>
  </si>
  <si>
    <t>Prozentuale Spanne bezogen auf Mittelwert, also (Max-Min)/Mittelwert Preis</t>
  </si>
  <si>
    <t>Formatierung</t>
  </si>
  <si>
    <t>Im Vergleich zum Vorjahr gesunken</t>
  </si>
  <si>
    <t>Im Vergleich zum Vorjahr gestiegen</t>
  </si>
  <si>
    <t>Text</t>
  </si>
  <si>
    <t>Für die Kunden positive Entwicklung/ Verhältnis</t>
  </si>
  <si>
    <t>Für die Kunden negative Entwicklung/ Verhältnis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</si>
</sst>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4F4AE"/>
        <bgColor indexed="64"/>
      </patternFill>
    </fill>
    <fill>
      <patternFill patternType="solid">
        <fgColor rgb="FFE9AEA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2" xfId="0" applyFill="1" applyBorder="1"/>
    <xf numFmtId="0" fontId="0" fillId="4" borderId="0" xfId="0" applyFill="1"/>
    <xf numFmtId="0" fontId="0" fillId="5" borderId="0" xfId="0" applyFill="1"/>
    <xf numFmtId="0" fontId="0" fillId="6" borderId="3" xfId="0" applyFill="1" applyBorder="1"/>
    <xf numFmtId="0" fontId="0" fillId="3" borderId="0" xfId="0" applyFill="1"/>
    <xf numFmtId="0" fontId="0" fillId="2" borderId="0" xfId="0" applyFill="1"/>
    <xf numFmtId="0" fontId="4" fillId="2" borderId="0" xfId="0" applyFont="1" applyFill="1"/>
    <xf numFmtId="0" fontId="3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2" xfId="0" applyFont="1" applyFill="1" applyBorder="1"/>
    <xf numFmtId="0" fontId="5" fillId="4" borderId="0" xfId="0" applyFont="1" applyFill="1"/>
    <xf numFmtId="0" fontId="5" fillId="5" borderId="0" xfId="0" applyFont="1" applyFill="1"/>
    <xf numFmtId="0" fontId="5" fillId="6" borderId="3" xfId="0" applyFont="1" applyFill="1" applyBorder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3" borderId="2" xfId="0" applyFont="1" applyFill="1" applyBorder="1"/>
    <xf numFmtId="0" fontId="2" fillId="4" borderId="0" xfId="0" applyFont="1" applyFill="1"/>
    <xf numFmtId="0" fontId="2" fillId="5" borderId="0" xfId="0" applyFont="1" applyFill="1"/>
    <xf numFmtId="0" fontId="2" fillId="6" borderId="3" xfId="0" applyFont="1" applyFill="1" applyBorder="1"/>
    <xf numFmtId="0" fontId="2" fillId="3" borderId="0" xfId="0" applyFont="1" applyFill="1"/>
    <xf numFmtId="0" fontId="2" fillId="0" borderId="0" xfId="0" applyFont="1"/>
    <xf numFmtId="0" fontId="8" fillId="0" borderId="0" xfId="0" applyFont="1"/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7" borderId="0" xfId="0" applyFill="1"/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8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7" xfId="0" applyFill="1" applyBorder="1"/>
    <xf numFmtId="0" fontId="0" fillId="3" borderId="6" xfId="0" applyFill="1" applyBorder="1"/>
    <xf numFmtId="0" fontId="0" fillId="0" borderId="8" xfId="0" applyBorder="1"/>
    <xf numFmtId="0" fontId="0" fillId="0" borderId="6" xfId="0" applyBorder="1"/>
    <xf numFmtId="0" fontId="4" fillId="0" borderId="6" xfId="0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7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11" fillId="0" borderId="0" xfId="0" applyFont="1" applyAlignment="1">
      <alignment horizontal="left"/>
    </xf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iseEuropa_Vergleich_2021_2022_nur_Se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raum Gesamt"/>
      <sheetName val="Euroraum West"/>
      <sheetName val="Vergleich UK"/>
      <sheetName val="Betroffene Reihen EU West"/>
      <sheetName val="Creator Expert"/>
      <sheetName val="Tabelle1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F94C-E35A-4D44-AE1A-CCBD50D06CE4}">
  <sheetPr codeName="Tabelle1"/>
  <dimension ref="A1:CJ479"/>
  <sheetViews>
    <sheetView tabSelected="1" zoomScaleNormal="100" workbookViewId="0">
      <pane ySplit="3" topLeftCell="A7" activePane="bottomLeft" state="frozen"/>
      <selection activeCell="C1" sqref="C1"/>
      <selection pane="bottomLeft" activeCell="B13" sqref="B13"/>
    </sheetView>
  </sheetViews>
  <sheetFormatPr baseColWidth="10" defaultColWidth="12.140625" defaultRowHeight="15" x14ac:dyDescent="0.25"/>
  <cols>
    <col min="1" max="1" width="26" style="53" customWidth="1"/>
    <col min="2" max="2" width="13" style="53" customWidth="1"/>
    <col min="3" max="3" width="13.7109375" style="32" bestFit="1" customWidth="1"/>
    <col min="4" max="5" width="13.7109375" style="32" customWidth="1"/>
    <col min="7" max="7" width="19.28515625" customWidth="1"/>
    <col min="11" max="11" width="19.28515625" customWidth="1"/>
    <col min="15" max="15" width="19.28515625" customWidth="1"/>
    <col min="19" max="19" width="19.28515625" customWidth="1"/>
    <col min="23" max="23" width="19.28515625" customWidth="1"/>
    <col min="27" max="27" width="19.28515625" customWidth="1"/>
    <col min="31" max="31" width="19.28515625" customWidth="1"/>
    <col min="35" max="35" width="19.28515625" customWidth="1"/>
    <col min="39" max="39" width="19.28515625" customWidth="1"/>
    <col min="43" max="43" width="19.28515625" customWidth="1"/>
    <col min="47" max="47" width="19.28515625" customWidth="1"/>
    <col min="51" max="51" width="19.28515625" customWidth="1"/>
    <col min="55" max="55" width="19.28515625" customWidth="1"/>
    <col min="59" max="59" width="19.28515625" customWidth="1"/>
    <col min="63" max="63" width="19.28515625" customWidth="1"/>
    <col min="67" max="67" width="19.28515625" customWidth="1"/>
    <col min="71" max="71" width="19.28515625" customWidth="1"/>
    <col min="82" max="85" width="17" customWidth="1"/>
    <col min="86" max="86" width="17" style="20" hidden="1" customWidth="1"/>
    <col min="87" max="87" width="14" customWidth="1"/>
  </cols>
  <sheetData>
    <row r="1" spans="1:87" s="9" customFormat="1" ht="21" customHeight="1" x14ac:dyDescent="0.25">
      <c r="A1" s="1"/>
      <c r="B1" s="1"/>
      <c r="C1" s="2"/>
      <c r="D1" s="3"/>
      <c r="E1" s="3"/>
      <c r="F1" s="4"/>
      <c r="G1" s="5"/>
      <c r="H1" s="6"/>
      <c r="I1" s="7"/>
      <c r="J1" s="8"/>
      <c r="K1" s="5"/>
      <c r="L1" s="6"/>
      <c r="M1" s="7"/>
      <c r="N1" s="8"/>
      <c r="O1" s="5"/>
      <c r="P1" s="6"/>
      <c r="Q1" s="7"/>
      <c r="R1" s="8"/>
      <c r="S1" s="5"/>
      <c r="T1" s="6"/>
      <c r="U1" s="7"/>
      <c r="V1" s="8"/>
      <c r="W1" s="5"/>
      <c r="X1" s="6"/>
      <c r="Y1" s="7"/>
      <c r="Z1" s="8"/>
      <c r="AA1" s="5"/>
      <c r="AB1" s="6"/>
      <c r="AC1" s="7"/>
      <c r="AD1" s="8"/>
      <c r="AE1" s="5"/>
      <c r="AF1" s="6"/>
      <c r="AG1" s="7"/>
      <c r="AH1" s="8"/>
      <c r="AI1" s="5"/>
      <c r="AJ1" s="6"/>
      <c r="AK1" s="7"/>
      <c r="AL1" s="8"/>
      <c r="AM1" s="5"/>
      <c r="AN1" s="6"/>
      <c r="AO1" s="7"/>
      <c r="AP1" s="8"/>
      <c r="AQ1" s="5"/>
      <c r="AR1" s="6"/>
      <c r="AS1" s="7"/>
      <c r="AT1" s="8"/>
      <c r="AU1" s="5"/>
      <c r="AV1" s="6"/>
      <c r="AW1" s="7"/>
      <c r="AX1" s="8"/>
      <c r="AY1" s="5"/>
      <c r="AZ1" s="6"/>
      <c r="BA1" s="7"/>
      <c r="BB1" s="8"/>
      <c r="BC1" s="5"/>
      <c r="BD1" s="6"/>
      <c r="BE1" s="7"/>
      <c r="BF1" s="8"/>
      <c r="BG1" s="5"/>
      <c r="BH1" s="6"/>
      <c r="BI1" s="7"/>
      <c r="BJ1" s="8"/>
      <c r="BK1" s="5"/>
      <c r="BL1" s="6"/>
      <c r="BM1" s="7"/>
      <c r="BN1" s="8"/>
      <c r="BO1" s="5"/>
      <c r="BP1" s="6"/>
      <c r="BQ1" s="7"/>
      <c r="BR1" s="8"/>
      <c r="BS1" s="5"/>
      <c r="BT1" s="6"/>
      <c r="BU1" s="7"/>
      <c r="CH1" s="10"/>
    </row>
    <row r="2" spans="1:87" s="19" customFormat="1" ht="9.75" customHeight="1" x14ac:dyDescent="0.25">
      <c r="A2" s="11"/>
      <c r="B2" s="11"/>
      <c r="C2" s="12"/>
      <c r="D2" s="13"/>
      <c r="E2" s="13"/>
      <c r="F2" s="14"/>
      <c r="G2" s="15"/>
      <c r="H2" s="16"/>
      <c r="I2" s="17"/>
      <c r="J2" s="18"/>
      <c r="K2" s="15"/>
      <c r="L2" s="16"/>
      <c r="M2" s="17"/>
      <c r="N2" s="18"/>
      <c r="O2" s="15"/>
      <c r="P2" s="16"/>
      <c r="Q2" s="17"/>
      <c r="R2" s="18"/>
      <c r="S2" s="15"/>
      <c r="T2" s="16"/>
      <c r="U2" s="17"/>
      <c r="V2" s="18"/>
      <c r="W2" s="15"/>
      <c r="X2" s="16"/>
      <c r="Y2" s="17"/>
      <c r="Z2" s="18"/>
      <c r="AA2" s="15"/>
      <c r="AB2" s="16"/>
      <c r="AC2" s="17"/>
      <c r="AD2" s="18"/>
      <c r="AE2" s="15"/>
      <c r="AF2" s="16"/>
      <c r="AG2" s="17"/>
      <c r="AH2" s="18"/>
      <c r="AI2" s="15"/>
      <c r="AJ2" s="16"/>
      <c r="AK2" s="17"/>
      <c r="AL2" s="18"/>
      <c r="AM2" s="15"/>
      <c r="AN2" s="16"/>
      <c r="AO2" s="17"/>
      <c r="AP2" s="18"/>
      <c r="AQ2" s="15"/>
      <c r="AR2" s="16"/>
      <c r="AS2" s="17"/>
      <c r="AT2" s="18"/>
      <c r="AU2" s="15"/>
      <c r="AV2" s="16"/>
      <c r="AW2" s="17"/>
      <c r="AX2" s="18"/>
      <c r="AY2" s="15"/>
      <c r="AZ2" s="16"/>
      <c r="BA2" s="17"/>
      <c r="BB2" s="18"/>
      <c r="BC2" s="15"/>
      <c r="BD2" s="16"/>
      <c r="BE2" s="17"/>
      <c r="BF2" s="18"/>
      <c r="BG2" s="15"/>
      <c r="BH2" s="16"/>
      <c r="BI2" s="17"/>
      <c r="BJ2" s="18"/>
      <c r="BK2" s="15"/>
      <c r="BL2" s="16"/>
      <c r="BM2" s="17"/>
      <c r="BN2" s="18"/>
      <c r="BO2" s="15"/>
      <c r="BP2" s="16"/>
      <c r="BQ2" s="17"/>
      <c r="BR2" s="18"/>
      <c r="BS2" s="15"/>
      <c r="BT2" s="16"/>
      <c r="BU2" s="17"/>
      <c r="CH2" s="20"/>
    </row>
    <row r="3" spans="1:87" s="29" customFormat="1" ht="22.15" customHeight="1" x14ac:dyDescent="0.25">
      <c r="A3" s="21" t="s">
        <v>0</v>
      </c>
      <c r="B3" s="21" t="s">
        <v>1</v>
      </c>
      <c r="C3" s="22" t="s">
        <v>2</v>
      </c>
      <c r="D3" s="23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 t="s">
        <v>8</v>
      </c>
      <c r="J3" s="28" t="s">
        <v>9</v>
      </c>
      <c r="K3" s="25" t="s">
        <v>10</v>
      </c>
      <c r="L3" s="26" t="s">
        <v>7</v>
      </c>
      <c r="M3" s="27" t="s">
        <v>8</v>
      </c>
      <c r="N3" s="28" t="s">
        <v>11</v>
      </c>
      <c r="O3" s="25" t="s">
        <v>12</v>
      </c>
      <c r="P3" s="26" t="s">
        <v>7</v>
      </c>
      <c r="Q3" s="27" t="s">
        <v>8</v>
      </c>
      <c r="R3" s="28" t="s">
        <v>13</v>
      </c>
      <c r="S3" s="25" t="s">
        <v>14</v>
      </c>
      <c r="T3" s="26" t="s">
        <v>7</v>
      </c>
      <c r="U3" s="27" t="s">
        <v>8</v>
      </c>
      <c r="V3" s="28" t="s">
        <v>15</v>
      </c>
      <c r="W3" s="25" t="s">
        <v>16</v>
      </c>
      <c r="X3" s="26" t="s">
        <v>7</v>
      </c>
      <c r="Y3" s="27" t="s">
        <v>8</v>
      </c>
      <c r="Z3" s="28" t="s">
        <v>17</v>
      </c>
      <c r="AA3" s="25" t="s">
        <v>18</v>
      </c>
      <c r="AB3" s="26" t="s">
        <v>7</v>
      </c>
      <c r="AC3" s="27" t="s">
        <v>8</v>
      </c>
      <c r="AD3" s="28" t="s">
        <v>19</v>
      </c>
      <c r="AE3" s="25" t="s">
        <v>20</v>
      </c>
      <c r="AF3" s="26" t="s">
        <v>7</v>
      </c>
      <c r="AG3" s="27" t="s">
        <v>8</v>
      </c>
      <c r="AH3" s="28" t="s">
        <v>21</v>
      </c>
      <c r="AI3" s="25" t="s">
        <v>22</v>
      </c>
      <c r="AJ3" s="26" t="s">
        <v>7</v>
      </c>
      <c r="AK3" s="27" t="s">
        <v>8</v>
      </c>
      <c r="AL3" s="28" t="s">
        <v>23</v>
      </c>
      <c r="AM3" s="25" t="s">
        <v>24</v>
      </c>
      <c r="AN3" s="26" t="s">
        <v>7</v>
      </c>
      <c r="AO3" s="27" t="s">
        <v>8</v>
      </c>
      <c r="AP3" s="28" t="s">
        <v>25</v>
      </c>
      <c r="AQ3" s="25" t="s">
        <v>26</v>
      </c>
      <c r="AR3" s="26" t="s">
        <v>7</v>
      </c>
      <c r="AS3" s="27" t="s">
        <v>8</v>
      </c>
      <c r="AT3" s="28" t="s">
        <v>27</v>
      </c>
      <c r="AU3" s="25" t="s">
        <v>28</v>
      </c>
      <c r="AV3" s="26" t="s">
        <v>7</v>
      </c>
      <c r="AW3" s="27" t="s">
        <v>8</v>
      </c>
      <c r="AX3" s="28" t="s">
        <v>29</v>
      </c>
      <c r="AY3" s="25" t="s">
        <v>30</v>
      </c>
      <c r="AZ3" s="26" t="s">
        <v>7</v>
      </c>
      <c r="BA3" s="27" t="s">
        <v>8</v>
      </c>
      <c r="BB3" s="28" t="s">
        <v>31</v>
      </c>
      <c r="BC3" s="25" t="s">
        <v>32</v>
      </c>
      <c r="BD3" s="26" t="s">
        <v>7</v>
      </c>
      <c r="BE3" s="27" t="s">
        <v>8</v>
      </c>
      <c r="BF3" s="28" t="s">
        <v>33</v>
      </c>
      <c r="BG3" s="25" t="s">
        <v>34</v>
      </c>
      <c r="BH3" s="26" t="s">
        <v>7</v>
      </c>
      <c r="BI3" s="27" t="s">
        <v>8</v>
      </c>
      <c r="BJ3" s="28" t="s">
        <v>35</v>
      </c>
      <c r="BK3" s="25" t="s">
        <v>36</v>
      </c>
      <c r="BL3" s="26" t="s">
        <v>7</v>
      </c>
      <c r="BM3" s="27" t="s">
        <v>8</v>
      </c>
      <c r="BN3" s="28" t="s">
        <v>37</v>
      </c>
      <c r="BO3" s="25" t="s">
        <v>38</v>
      </c>
      <c r="BP3" s="26" t="s">
        <v>7</v>
      </c>
      <c r="BQ3" s="27" t="s">
        <v>8</v>
      </c>
      <c r="BR3" s="28" t="s">
        <v>39</v>
      </c>
      <c r="BS3" s="25" t="s">
        <v>40</v>
      </c>
      <c r="BT3" s="26" t="s">
        <v>7</v>
      </c>
      <c r="BU3" s="27" t="s">
        <v>8</v>
      </c>
      <c r="BV3" s="29" t="s">
        <v>41</v>
      </c>
      <c r="BW3" s="29" t="s">
        <v>42</v>
      </c>
      <c r="BX3" s="29" t="s">
        <v>43</v>
      </c>
      <c r="BY3" s="29" t="s">
        <v>44</v>
      </c>
      <c r="BZ3" s="29" t="s">
        <v>45</v>
      </c>
      <c r="CA3" s="29" t="s">
        <v>46</v>
      </c>
      <c r="CB3" s="29" t="s">
        <v>47</v>
      </c>
      <c r="CC3" s="29" t="s">
        <v>48</v>
      </c>
      <c r="CD3" s="29" t="s">
        <v>49</v>
      </c>
      <c r="CE3" s="29" t="s">
        <v>50</v>
      </c>
      <c r="CF3" s="29" t="s">
        <v>51</v>
      </c>
      <c r="CG3" s="29" t="s">
        <v>52</v>
      </c>
      <c r="CH3" s="30" t="s">
        <v>53</v>
      </c>
      <c r="CI3"/>
    </row>
    <row r="4" spans="1:87" ht="15" customHeight="1" x14ac:dyDescent="0.25">
      <c r="A4" s="31" t="s">
        <v>54</v>
      </c>
      <c r="B4" s="31" t="s">
        <v>55</v>
      </c>
      <c r="C4" s="32">
        <v>10940</v>
      </c>
      <c r="D4" s="32" t="b">
        <f>IF(AND(F4&lt;&gt;"",J4&lt;&gt;"",N4&lt;&gt;"",R4&lt;&gt;"",V4&lt;&gt;"",Z4&lt;&gt;"",AD4&lt;&gt;"",AH4&lt;&gt;"",AL4&lt;&gt;"",AP4&lt;&gt;"",AT4&lt;&gt;"",AX4&lt;&gt;"",BB4&lt;&gt;"",BF4&lt;&gt;"",BJ4&lt;&gt;"",BN4&lt;&gt;"",BR4&lt;&gt;""),TRUE,FALSE)</f>
        <v>1</v>
      </c>
      <c r="E4" s="32" t="b">
        <f>IF(AND(G4&lt;&gt;"",K4&lt;&gt;"",O4&lt;&gt;"",S4&lt;&gt;"",W4&lt;&gt;"",AA4&lt;&gt;"",AE4&lt;&gt;"",AI4&lt;&gt;"",AM4&lt;&gt;"",AQ4&lt;&gt;"",AU4&lt;&gt;"",AY4&lt;&gt;"",BC4&lt;&gt;"",BG4&lt;&gt;"",BK4&lt;&gt;"",BO4&lt;&gt;"",BS4&lt;&gt;""),TRUE,FALSE)</f>
        <v>1</v>
      </c>
      <c r="F4" s="4">
        <v>34.99</v>
      </c>
      <c r="G4" s="5">
        <v>29.99</v>
      </c>
      <c r="H4" s="6">
        <f>IF(AND(F4&gt;0,G4&gt;0),G4-F4,"")</f>
        <v>-5.0000000000000036</v>
      </c>
      <c r="I4" s="7">
        <f>IF(AND(F4&gt;0,G4&gt;0),ROUND(100*(G4/F4-1),1),"")</f>
        <v>-14.3</v>
      </c>
      <c r="J4" s="8">
        <v>29.99</v>
      </c>
      <c r="K4" s="5">
        <v>29.99</v>
      </c>
      <c r="L4" s="6">
        <f>IF(AND(J4&gt;0,K4&gt;0),K4-J4,"")</f>
        <v>0</v>
      </c>
      <c r="M4" s="7">
        <f>IF(AND(J4&gt;0,K4&gt;0),ROUND(100*(K4/J4-1),1),"")</f>
        <v>0</v>
      </c>
      <c r="N4" s="8">
        <v>34.99</v>
      </c>
      <c r="O4" s="5">
        <v>32.99</v>
      </c>
      <c r="P4" s="6">
        <f>IF(AND(N4&gt;0,O4&gt;0),O4-N4,"")</f>
        <v>-2</v>
      </c>
      <c r="Q4" s="7">
        <f>IF(AND(N4&gt;0,O4&gt;0),ROUND(100*(O4/N4-1),1),"")</f>
        <v>-5.7</v>
      </c>
      <c r="R4" s="8">
        <v>34.950000000000003</v>
      </c>
      <c r="S4" s="5">
        <v>34.950000000000003</v>
      </c>
      <c r="T4" s="6">
        <f>IF(AND(R4&gt;0,S4&gt;0),S4-R4,"")</f>
        <v>0</v>
      </c>
      <c r="U4" s="7">
        <f>IF(AND(R4&gt;0,S4&gt;0),ROUND(100*(S4/R4-1),1),"")</f>
        <v>0</v>
      </c>
      <c r="V4" s="8">
        <v>29.99</v>
      </c>
      <c r="W4" s="5">
        <v>29.99</v>
      </c>
      <c r="X4" s="6">
        <f>IF(AND(V4&gt;0,W4&gt;0),W4-V4,"")</f>
        <v>0</v>
      </c>
      <c r="Y4" s="7">
        <f>IF(AND(V4&gt;0,W4&gt;0),ROUND(100*(W4/V4-1),1),"")</f>
        <v>0</v>
      </c>
      <c r="Z4" s="8">
        <v>34.99</v>
      </c>
      <c r="AA4" s="5">
        <v>34.99</v>
      </c>
      <c r="AB4" s="6">
        <f>IF(AND(Z4&gt;0,AA4&gt;0),AA4-Z4,"")</f>
        <v>0</v>
      </c>
      <c r="AC4" s="7">
        <f>IF(AND(Z4&gt;0,AA4&gt;0),ROUND(100*(AA4/Z4-1),1),"")</f>
        <v>0</v>
      </c>
      <c r="AD4" s="8">
        <v>29.99</v>
      </c>
      <c r="AE4" s="5">
        <v>29.99</v>
      </c>
      <c r="AF4" s="6">
        <f>IF(AND(AD4&gt;0,AE4&gt;0),AE4-AD4,"")</f>
        <v>0</v>
      </c>
      <c r="AG4" s="7">
        <f>IF(AND(AD4&gt;0,AE4&gt;0),ROUND(100*(AE4/AD4-1),1),"")</f>
        <v>0</v>
      </c>
      <c r="AH4" s="8">
        <v>29.99</v>
      </c>
      <c r="AI4" s="5">
        <v>29.99</v>
      </c>
      <c r="AJ4" s="6">
        <f>IF(AND(AH4&gt;0,AI4&gt;0),AI4-AH4,"")</f>
        <v>0</v>
      </c>
      <c r="AK4" s="7">
        <f>IF(AND(AH4&gt;0,AI4&gt;0),ROUND(100*(AI4/AH4-1),1),"")</f>
        <v>0</v>
      </c>
      <c r="AL4" s="8">
        <v>34.99</v>
      </c>
      <c r="AM4" s="5">
        <v>32.99</v>
      </c>
      <c r="AN4" s="6">
        <f>IF(AND(AL4&gt;0,AM4&gt;0),AM4-AL4,"")</f>
        <v>-2</v>
      </c>
      <c r="AO4" s="7">
        <f>IF(AND(AL4&gt;0,AM4&gt;0),ROUND(100*(AM4/AL4-1),1),"")</f>
        <v>-5.7</v>
      </c>
      <c r="AP4" s="8">
        <v>34.99</v>
      </c>
      <c r="AQ4" s="5">
        <v>32.99</v>
      </c>
      <c r="AR4" s="6">
        <f>IF(AND(AP4&gt;0,AQ4&gt;0),AQ4-AP4,"")</f>
        <v>-2</v>
      </c>
      <c r="AS4" s="7">
        <f>IF(AND(AP4&gt;0,AQ4&gt;0),ROUND(100*(AQ4/AP4-1),1),"")</f>
        <v>-5.7</v>
      </c>
      <c r="AT4" s="8">
        <v>29.99</v>
      </c>
      <c r="AU4" s="5">
        <v>29.99</v>
      </c>
      <c r="AV4" s="6">
        <f>IF(AND(AT4&gt;0,AU4&gt;0),AU4-AT4,"")</f>
        <v>0</v>
      </c>
      <c r="AW4" s="7">
        <f>IF(AND(AT4&gt;0,AU4&gt;0),ROUND(100*(AU4/AT4-1),1),"")</f>
        <v>0</v>
      </c>
      <c r="AX4" s="8">
        <v>34.99</v>
      </c>
      <c r="AY4" s="5">
        <v>29.99</v>
      </c>
      <c r="AZ4" s="6">
        <f>IF(AND(AX4&gt;0,AY4&gt;0),AY4-AX4,"")</f>
        <v>-5.0000000000000036</v>
      </c>
      <c r="BA4" s="7">
        <f>IF(AND(AX4&gt;0,AY4&gt;0),ROUND(100*(AY4/AX4-1),1),"")</f>
        <v>-14.3</v>
      </c>
      <c r="BB4" s="8">
        <v>29.99</v>
      </c>
      <c r="BC4" s="5">
        <v>29.99</v>
      </c>
      <c r="BD4" s="6">
        <f>IF(AND(BB4&gt;0,BC4&gt;0),BC4-BB4,"")</f>
        <v>0</v>
      </c>
      <c r="BE4" s="7">
        <f>IF(AND(BB4&gt;0,BC4&gt;0),ROUND(100*(BC4/BB4-1),1),"")</f>
        <v>0</v>
      </c>
      <c r="BF4" s="8">
        <v>29.99</v>
      </c>
      <c r="BG4" s="5">
        <v>29.99</v>
      </c>
      <c r="BH4" s="6">
        <f>IF(AND(BF4&gt;0,BG4&gt;0),BG4-BF4,"")</f>
        <v>0</v>
      </c>
      <c r="BI4" s="7">
        <f>IF(AND(BF4&gt;0,BG4&gt;0),ROUND(100*(BG4/BF4-1),1),"")</f>
        <v>0</v>
      </c>
      <c r="BJ4" s="8">
        <v>29.49</v>
      </c>
      <c r="BK4" s="5">
        <v>27.99</v>
      </c>
      <c r="BL4" s="6">
        <f>IF(AND(BJ4&gt;0,BK4&gt;0),BK4-BJ4,"")</f>
        <v>-1.5</v>
      </c>
      <c r="BM4" s="7">
        <f>IF(AND(BJ4&gt;0,BK4&gt;0),ROUND(100*(BK4/BJ4-1),1),"")</f>
        <v>-5.0999999999999996</v>
      </c>
      <c r="BN4" s="8">
        <v>31.99</v>
      </c>
      <c r="BO4" s="5">
        <v>31.99</v>
      </c>
      <c r="BP4" s="6">
        <f>IF(AND(BN4&gt;0,BO4&gt;0),BO4-BN4,"")</f>
        <v>0</v>
      </c>
      <c r="BQ4" s="7">
        <f>IF(AND(BN4&gt;0,BO4&gt;0),ROUND(100*(BO4/BN4-1),1),"")</f>
        <v>0</v>
      </c>
      <c r="BR4" s="8">
        <v>29.99</v>
      </c>
      <c r="BS4" s="5">
        <v>29.99</v>
      </c>
      <c r="BT4" s="6">
        <f>IF(AND(BR4&gt;0,BS4&gt;0),BS4-BR4,"")</f>
        <v>0</v>
      </c>
      <c r="BU4" s="7">
        <f>IF(AND(BR4&gt;0,BS4&gt;0),ROUND(100*(BS4/BR4-1),1),"")</f>
        <v>0</v>
      </c>
      <c r="BV4">
        <f>MIN(F4,J4,N4,R4,V4,Z4,AD4,AH4,AL4,AP4,AT4,AX4,BB4,BF4,BJ4,BN4,BR4)</f>
        <v>29.49</v>
      </c>
      <c r="BW4">
        <f>MIN(G4,K4,O4,S4,W4,AA4,AE4,AI4,AM4,AQ4,AU4,AY4,BC4,BG4,BK4,BO4,BS4)</f>
        <v>27.99</v>
      </c>
      <c r="BX4">
        <f>MAX(F4,J4,N4,R4,V4,Z4,AD4,AH4,AL4,AP4,AT4,AX4,BB4,BF4,BJ4,BN4,BR4)</f>
        <v>34.99</v>
      </c>
      <c r="BY4">
        <f>MAX(G4,K4,O4,S4,W4,AA4,AE4,AI4,AM4,AQ4,AU4,AY4,BC4,BG4,BK4,BO4,BS4)</f>
        <v>34.99</v>
      </c>
      <c r="BZ4">
        <f>ROUND(AVERAGE(F4,J4,N4,R4,V4,Z4,AD4,AH4,AL4,AP4,AT4,AX4,BB4,BF4,BJ4,BN4,BR4),2)</f>
        <v>32.130000000000003</v>
      </c>
      <c r="CA4">
        <f>ROUND(AVERAGE(G4,K4,O4,S4,W4,AA4,AE4,AI4,AM4,AQ4,AU4,AY4,BC4,BG4,BK4,BO4,BS4),2)</f>
        <v>31.11</v>
      </c>
      <c r="CB4">
        <f>ROUND(_xlfn.STDEV.P(F4,J4,N4,R4,V4,Z4,AD4,AH4,AL4,AP4,AT4,AX4,BB4,BF4,BJ4,BN4,BR4),2)</f>
        <v>2.4300000000000002</v>
      </c>
      <c r="CC4">
        <f>ROUND(_xlfn.STDEV.P(G4,K4,O4,S4,W4,AA4,AE4,AI4,AM4,AQ4,AU4,AY4,BC4,BG4,BK4,BO4,BS4),2)</f>
        <v>1.93</v>
      </c>
      <c r="CD4">
        <f>ROUND(BX4-BV4,2)</f>
        <v>5.5</v>
      </c>
      <c r="CE4">
        <f>ROUND(BY4-BW4,2)</f>
        <v>7</v>
      </c>
      <c r="CF4">
        <f t="shared" ref="CF4:CG62" si="0">ROUND(100*(BX4-BV4)/BZ4,1)</f>
        <v>17.100000000000001</v>
      </c>
      <c r="CG4">
        <f t="shared" si="0"/>
        <v>22.5</v>
      </c>
      <c r="CH4" s="20" t="b">
        <f>IF(AND(BW4=BV4,BY4=BX4,CA4=BZ4),FALSE,TRUE)</f>
        <v>1</v>
      </c>
    </row>
    <row r="5" spans="1:87" ht="15" customHeight="1" x14ac:dyDescent="0.25">
      <c r="A5" s="31" t="s">
        <v>56</v>
      </c>
      <c r="B5" s="31" t="s">
        <v>57</v>
      </c>
      <c r="C5" s="13">
        <v>30556</v>
      </c>
      <c r="D5" s="32" t="b">
        <f t="shared" ref="D5:E68" si="1">IF(AND(F5&lt;&gt;"",J5&lt;&gt;"",N5&lt;&gt;"",R5&lt;&gt;"",V5&lt;&gt;"",Z5&lt;&gt;"",AD5&lt;&gt;"",AH5&lt;&gt;"",AL5&lt;&gt;"",AP5&lt;&gt;"",AT5&lt;&gt;"",AX5&lt;&gt;"",BB5&lt;&gt;"",BF5&lt;&gt;"",BJ5&lt;&gt;"",BN5&lt;&gt;"",BR5&lt;&gt;""),TRUE,FALSE)</f>
        <v>1</v>
      </c>
      <c r="E5" s="32" t="b">
        <f t="shared" si="1"/>
        <v>0</v>
      </c>
      <c r="F5" s="4">
        <v>3.99</v>
      </c>
      <c r="G5" s="5"/>
      <c r="H5" s="6" t="str">
        <f t="shared" ref="H5:H68" si="2">IF(AND(F5&gt;0,G5&gt;0),G5-F5,"")</f>
        <v/>
      </c>
      <c r="I5" s="7" t="str">
        <f t="shared" ref="I5:I68" si="3">IF(AND(F5&gt;0,G5&gt;0),ROUND(100*(G5/F5-1),1),"")</f>
        <v/>
      </c>
      <c r="J5" s="8">
        <v>3.99</v>
      </c>
      <c r="K5" s="5">
        <v>3.99</v>
      </c>
      <c r="L5" s="6">
        <f t="shared" ref="L5:L68" si="4">IF(AND(J5&gt;0,K5&gt;0),K5-J5,"")</f>
        <v>0</v>
      </c>
      <c r="M5" s="7">
        <f t="shared" ref="M5:M68" si="5">IF(AND(J5&gt;0,K5&gt;0),ROUND(100*(K5/J5-1),1),"")</f>
        <v>0</v>
      </c>
      <c r="N5" s="8">
        <v>4.99</v>
      </c>
      <c r="O5" s="5">
        <v>4.99</v>
      </c>
      <c r="P5" s="6">
        <f t="shared" ref="P5:P68" si="6">IF(AND(N5&gt;0,O5&gt;0),O5-N5,"")</f>
        <v>0</v>
      </c>
      <c r="Q5" s="7">
        <f t="shared" ref="Q5:Q68" si="7">IF(AND(N5&gt;0,O5&gt;0),ROUND(100*(O5/N5-1),1),"")</f>
        <v>0</v>
      </c>
      <c r="R5" s="8">
        <v>3.95</v>
      </c>
      <c r="S5" s="5"/>
      <c r="T5" s="6" t="str">
        <f t="shared" ref="T5:T68" si="8">IF(AND(R5&gt;0,S5&gt;0),S5-R5,"")</f>
        <v/>
      </c>
      <c r="U5" s="7" t="str">
        <f t="shared" ref="U5:U68" si="9">IF(AND(R5&gt;0,S5&gt;0),ROUND(100*(S5/R5-1),1),"")</f>
        <v/>
      </c>
      <c r="V5" s="8">
        <v>3.99</v>
      </c>
      <c r="W5" s="5"/>
      <c r="X5" s="6" t="str">
        <f t="shared" ref="X5:X68" si="10">IF(AND(V5&gt;0,W5&gt;0),W5-V5,"")</f>
        <v/>
      </c>
      <c r="Y5" s="7" t="str">
        <f t="shared" ref="Y5:Y68" si="11">IF(AND(V5&gt;0,W5&gt;0),ROUND(100*(W5/V5-1),1),"")</f>
        <v/>
      </c>
      <c r="Z5" s="8">
        <v>3.99</v>
      </c>
      <c r="AA5" s="5">
        <v>3.99</v>
      </c>
      <c r="AB5" s="6">
        <f t="shared" ref="AB5:AB68" si="12">IF(AND(Z5&gt;0,AA5&gt;0),AA5-Z5,"")</f>
        <v>0</v>
      </c>
      <c r="AC5" s="7">
        <f t="shared" ref="AC5:AC68" si="13">IF(AND(Z5&gt;0,AA5&gt;0),ROUND(100*(AA5/Z5-1),1),"")</f>
        <v>0</v>
      </c>
      <c r="AD5" s="8">
        <v>3.99</v>
      </c>
      <c r="AE5" s="5">
        <v>3.99</v>
      </c>
      <c r="AF5" s="6">
        <f t="shared" ref="AF5:AF68" si="14">IF(AND(AD5&gt;0,AE5&gt;0),AE5-AD5,"")</f>
        <v>0</v>
      </c>
      <c r="AG5" s="7">
        <f t="shared" ref="AG5:AG68" si="15">IF(AND(AD5&gt;0,AE5&gt;0),ROUND(100*(AE5/AD5-1),1),"")</f>
        <v>0</v>
      </c>
      <c r="AH5" s="8">
        <v>3.99</v>
      </c>
      <c r="AI5" s="5">
        <v>3.99</v>
      </c>
      <c r="AJ5" s="6">
        <f t="shared" ref="AJ5:AJ68" si="16">IF(AND(AH5&gt;0,AI5&gt;0),AI5-AH5,"")</f>
        <v>0</v>
      </c>
      <c r="AK5" s="7">
        <f t="shared" ref="AK5:AK68" si="17">IF(AND(AH5&gt;0,AI5&gt;0),ROUND(100*(AI5/AH5-1),1),"")</f>
        <v>0</v>
      </c>
      <c r="AL5" s="8">
        <v>4.99</v>
      </c>
      <c r="AM5" s="5">
        <v>4.99</v>
      </c>
      <c r="AN5" s="6">
        <f t="shared" ref="AN5:AN68" si="18">IF(AND(AL5&gt;0,AM5&gt;0),AM5-AL5,"")</f>
        <v>0</v>
      </c>
      <c r="AO5" s="7">
        <f t="shared" ref="AO5:AO68" si="19">IF(AND(AL5&gt;0,AM5&gt;0),ROUND(100*(AM5/AL5-1),1),"")</f>
        <v>0</v>
      </c>
      <c r="AP5" s="8">
        <v>4.99</v>
      </c>
      <c r="AQ5" s="5">
        <v>4.99</v>
      </c>
      <c r="AR5" s="6">
        <f t="shared" ref="AR5:AR68" si="20">IF(AND(AP5&gt;0,AQ5&gt;0),AQ5-AP5,"")</f>
        <v>0</v>
      </c>
      <c r="AS5" s="7">
        <f t="shared" ref="AS5:AS68" si="21">IF(AND(AP5&gt;0,AQ5&gt;0),ROUND(100*(AQ5/AP5-1),1),"")</f>
        <v>0</v>
      </c>
      <c r="AT5" s="8">
        <v>3.99</v>
      </c>
      <c r="AU5" s="5">
        <v>3.99</v>
      </c>
      <c r="AV5" s="6">
        <f t="shared" ref="AV5:AV68" si="22">IF(AND(AT5&gt;0,AU5&gt;0),AU5-AT5,"")</f>
        <v>0</v>
      </c>
      <c r="AW5" s="7">
        <f t="shared" ref="AW5:AW68" si="23">IF(AND(AT5&gt;0,AU5&gt;0),ROUND(100*(AU5/AT5-1),1),"")</f>
        <v>0</v>
      </c>
      <c r="AX5" s="8">
        <v>3.99</v>
      </c>
      <c r="AY5" s="5">
        <v>3.99</v>
      </c>
      <c r="AZ5" s="6">
        <f t="shared" ref="AZ5:AZ68" si="24">IF(AND(AX5&gt;0,AY5&gt;0),AY5-AX5,"")</f>
        <v>0</v>
      </c>
      <c r="BA5" s="7">
        <f t="shared" ref="BA5:BA68" si="25">IF(AND(AX5&gt;0,AY5&gt;0),ROUND(100*(AY5/AX5-1),1),"")</f>
        <v>0</v>
      </c>
      <c r="BB5" s="8">
        <v>3.99</v>
      </c>
      <c r="BC5" s="5">
        <v>3.99</v>
      </c>
      <c r="BD5" s="6">
        <f t="shared" ref="BD5:BD68" si="26">IF(AND(BB5&gt;0,BC5&gt;0),BC5-BB5,"")</f>
        <v>0</v>
      </c>
      <c r="BE5" s="7">
        <f t="shared" ref="BE5:BE68" si="27">IF(AND(BB5&gt;0,BC5&gt;0),ROUND(100*(BC5/BB5-1),1),"")</f>
        <v>0</v>
      </c>
      <c r="BF5" s="8">
        <v>3.99</v>
      </c>
      <c r="BG5" s="5">
        <v>3.99</v>
      </c>
      <c r="BH5" s="6">
        <f t="shared" ref="BH5:BH68" si="28">IF(AND(BF5&gt;0,BG5&gt;0),BG5-BF5,"")</f>
        <v>0</v>
      </c>
      <c r="BI5" s="7">
        <f t="shared" ref="BI5:BI68" si="29">IF(AND(BF5&gt;0,BG5&gt;0),ROUND(100*(BG5/BF5-1),1),"")</f>
        <v>0</v>
      </c>
      <c r="BJ5" s="8">
        <v>3.99</v>
      </c>
      <c r="BK5" s="5">
        <v>3.99</v>
      </c>
      <c r="BL5" s="6">
        <f t="shared" ref="BL5:BL68" si="30">IF(AND(BJ5&gt;0,BK5&gt;0),BK5-BJ5,"")</f>
        <v>0</v>
      </c>
      <c r="BM5" s="7">
        <f t="shared" ref="BM5:BM68" si="31">IF(AND(BJ5&gt;0,BK5&gt;0),ROUND(100*(BK5/BJ5-1),1),"")</f>
        <v>0</v>
      </c>
      <c r="BN5" s="8">
        <v>3.99</v>
      </c>
      <c r="BO5" s="5">
        <v>3.99</v>
      </c>
      <c r="BP5" s="6">
        <f t="shared" ref="BP5:BP68" si="32">IF(AND(BN5&gt;0,BO5&gt;0),BO5-BN5,"")</f>
        <v>0</v>
      </c>
      <c r="BQ5" s="7">
        <f t="shared" ref="BQ5:BQ68" si="33">IF(AND(BN5&gt;0,BO5&gt;0),ROUND(100*(BO5/BN5-1),1),"")</f>
        <v>0</v>
      </c>
      <c r="BR5" s="8">
        <v>3.99</v>
      </c>
      <c r="BS5" s="5">
        <v>3.99</v>
      </c>
      <c r="BT5" s="6">
        <f t="shared" ref="BT5:BT68" si="34">IF(AND(BR5&gt;0,BS5&gt;0),BS5-BR5,"")</f>
        <v>0</v>
      </c>
      <c r="BU5" s="7">
        <f t="shared" ref="BU5:BU68" si="35">IF(AND(BR5&gt;0,BS5&gt;0),ROUND(100*(BS5/BR5-1),1),"")</f>
        <v>0</v>
      </c>
      <c r="BV5">
        <f t="shared" ref="BV5:BW63" si="36">MIN(F5,J5,N5,R5,V5,Z5,AD5,AH5,AL5,AP5,AT5,AX5,BB5,BF5,BJ5,BN5,BR5)</f>
        <v>3.95</v>
      </c>
      <c r="BW5">
        <f t="shared" si="36"/>
        <v>3.99</v>
      </c>
      <c r="BX5">
        <f t="shared" ref="BX5:BY63" si="37">MAX(F5,J5,N5,R5,V5,Z5,AD5,AH5,AL5,AP5,AT5,AX5,BB5,BF5,BJ5,BN5,BR5)</f>
        <v>4.99</v>
      </c>
      <c r="BY5">
        <f t="shared" si="37"/>
        <v>4.99</v>
      </c>
      <c r="BZ5">
        <f t="shared" ref="BZ5:CA63" si="38">ROUND(AVERAGE(F5,J5,N5,R5,V5,Z5,AD5,AH5,AL5,AP5,AT5,AX5,BB5,BF5,BJ5,BN5,BR5),2)</f>
        <v>4.16</v>
      </c>
      <c r="CA5">
        <f t="shared" si="38"/>
        <v>4.2</v>
      </c>
      <c r="CB5">
        <f t="shared" ref="CB5:CC63" si="39">ROUND(_xlfn.STDEV.P(F5,J5,N5,R5,V5,Z5,AD5,AH5,AL5,AP5,AT5,AX5,BB5,BF5,BJ5,BN5,BR5),2)</f>
        <v>0.38</v>
      </c>
      <c r="CC5">
        <f t="shared" si="39"/>
        <v>0.41</v>
      </c>
      <c r="CD5">
        <f t="shared" ref="CD5:CE63" si="40">ROUND(BX5-BV5,2)</f>
        <v>1.04</v>
      </c>
      <c r="CE5">
        <f t="shared" si="40"/>
        <v>1</v>
      </c>
      <c r="CF5">
        <f t="shared" si="0"/>
        <v>25</v>
      </c>
      <c r="CG5">
        <f t="shared" si="0"/>
        <v>23.8</v>
      </c>
      <c r="CH5" s="20" t="b">
        <f t="shared" ref="CH5:CH68" si="41">IF(AND(BW5=BV5,BY5=BX5,CA5=BZ5),FALSE,TRUE)</f>
        <v>1</v>
      </c>
    </row>
    <row r="6" spans="1:87" ht="15" customHeight="1" x14ac:dyDescent="0.25">
      <c r="A6" s="31" t="s">
        <v>58</v>
      </c>
      <c r="B6" s="31" t="s">
        <v>59</v>
      </c>
      <c r="C6" s="32">
        <v>40418</v>
      </c>
      <c r="D6" s="32" t="b">
        <f t="shared" si="1"/>
        <v>1</v>
      </c>
      <c r="E6" s="32" t="b">
        <f t="shared" si="1"/>
        <v>1</v>
      </c>
      <c r="F6" s="4">
        <v>14.99</v>
      </c>
      <c r="G6" s="5">
        <v>14.99</v>
      </c>
      <c r="H6" s="6">
        <f t="shared" si="2"/>
        <v>0</v>
      </c>
      <c r="I6" s="7">
        <f t="shared" si="3"/>
        <v>0</v>
      </c>
      <c r="J6" s="8">
        <v>14.99</v>
      </c>
      <c r="K6" s="5">
        <v>14.99</v>
      </c>
      <c r="L6" s="6">
        <f t="shared" si="4"/>
        <v>0</v>
      </c>
      <c r="M6" s="7">
        <f t="shared" si="5"/>
        <v>0</v>
      </c>
      <c r="N6" s="8">
        <v>16.989999999999998</v>
      </c>
      <c r="O6" s="5">
        <v>16.989999999999998</v>
      </c>
      <c r="P6" s="6">
        <f t="shared" si="6"/>
        <v>0</v>
      </c>
      <c r="Q6" s="7">
        <f t="shared" si="7"/>
        <v>0</v>
      </c>
      <c r="R6" s="8">
        <v>17.95</v>
      </c>
      <c r="S6" s="5">
        <v>17.95</v>
      </c>
      <c r="T6" s="6">
        <f t="shared" si="8"/>
        <v>0</v>
      </c>
      <c r="U6" s="7">
        <f t="shared" si="9"/>
        <v>0</v>
      </c>
      <c r="V6" s="8">
        <v>14.99</v>
      </c>
      <c r="W6" s="5">
        <v>14.99</v>
      </c>
      <c r="X6" s="6">
        <f t="shared" si="10"/>
        <v>0</v>
      </c>
      <c r="Y6" s="7">
        <f t="shared" si="11"/>
        <v>0</v>
      </c>
      <c r="Z6" s="8">
        <v>16.989999999999998</v>
      </c>
      <c r="AA6" s="5">
        <v>16.989999999999998</v>
      </c>
      <c r="AB6" s="6">
        <f t="shared" si="12"/>
        <v>0</v>
      </c>
      <c r="AC6" s="7">
        <f t="shared" si="13"/>
        <v>0</v>
      </c>
      <c r="AD6" s="8">
        <v>14.99</v>
      </c>
      <c r="AE6" s="5">
        <v>14.99</v>
      </c>
      <c r="AF6" s="6">
        <f t="shared" si="14"/>
        <v>0</v>
      </c>
      <c r="AG6" s="7">
        <f t="shared" si="15"/>
        <v>0</v>
      </c>
      <c r="AH6" s="8">
        <v>14.99</v>
      </c>
      <c r="AI6" s="5">
        <v>14.99</v>
      </c>
      <c r="AJ6" s="6">
        <f t="shared" si="16"/>
        <v>0</v>
      </c>
      <c r="AK6" s="7">
        <f t="shared" si="17"/>
        <v>0</v>
      </c>
      <c r="AL6" s="8">
        <v>16.989999999999998</v>
      </c>
      <c r="AM6" s="5">
        <v>16.989999999999998</v>
      </c>
      <c r="AN6" s="6">
        <f t="shared" si="18"/>
        <v>0</v>
      </c>
      <c r="AO6" s="7">
        <f t="shared" si="19"/>
        <v>0</v>
      </c>
      <c r="AP6" s="8">
        <v>16.989999999999998</v>
      </c>
      <c r="AQ6" s="5">
        <v>16.989999999999998</v>
      </c>
      <c r="AR6" s="6">
        <f t="shared" si="20"/>
        <v>0</v>
      </c>
      <c r="AS6" s="7">
        <f t="shared" si="21"/>
        <v>0</v>
      </c>
      <c r="AT6" s="8">
        <v>14.99</v>
      </c>
      <c r="AU6" s="5">
        <v>14.99</v>
      </c>
      <c r="AV6" s="6">
        <f t="shared" si="22"/>
        <v>0</v>
      </c>
      <c r="AW6" s="7">
        <f t="shared" si="23"/>
        <v>0</v>
      </c>
      <c r="AX6" s="8">
        <v>14.99</v>
      </c>
      <c r="AY6" s="5">
        <v>14.99</v>
      </c>
      <c r="AZ6" s="6">
        <f t="shared" si="24"/>
        <v>0</v>
      </c>
      <c r="BA6" s="7">
        <f t="shared" si="25"/>
        <v>0</v>
      </c>
      <c r="BB6" s="8">
        <v>14.99</v>
      </c>
      <c r="BC6" s="5">
        <v>14.99</v>
      </c>
      <c r="BD6" s="6">
        <f t="shared" si="26"/>
        <v>0</v>
      </c>
      <c r="BE6" s="7">
        <f t="shared" si="27"/>
        <v>0</v>
      </c>
      <c r="BF6" s="8">
        <v>14.99</v>
      </c>
      <c r="BG6" s="5">
        <v>14.99</v>
      </c>
      <c r="BH6" s="6">
        <f t="shared" si="28"/>
        <v>0</v>
      </c>
      <c r="BI6" s="7">
        <f t="shared" si="29"/>
        <v>0</v>
      </c>
      <c r="BJ6" s="8">
        <v>14.99</v>
      </c>
      <c r="BK6" s="5">
        <v>14.99</v>
      </c>
      <c r="BL6" s="6">
        <f t="shared" si="30"/>
        <v>0</v>
      </c>
      <c r="BM6" s="7">
        <f t="shared" si="31"/>
        <v>0</v>
      </c>
      <c r="BN6" s="8">
        <v>15.99</v>
      </c>
      <c r="BO6" s="5">
        <v>15.99</v>
      </c>
      <c r="BP6" s="6">
        <f t="shared" si="32"/>
        <v>0</v>
      </c>
      <c r="BQ6" s="7">
        <f t="shared" si="33"/>
        <v>0</v>
      </c>
      <c r="BR6" s="8">
        <v>14.99</v>
      </c>
      <c r="BS6" s="5">
        <v>14.99</v>
      </c>
      <c r="BT6" s="6">
        <f t="shared" si="34"/>
        <v>0</v>
      </c>
      <c r="BU6" s="7">
        <f t="shared" si="35"/>
        <v>0</v>
      </c>
      <c r="BV6">
        <f t="shared" si="36"/>
        <v>14.99</v>
      </c>
      <c r="BW6">
        <f t="shared" si="36"/>
        <v>14.99</v>
      </c>
      <c r="BX6">
        <f t="shared" si="37"/>
        <v>17.95</v>
      </c>
      <c r="BY6">
        <f t="shared" si="37"/>
        <v>17.95</v>
      </c>
      <c r="BZ6">
        <f t="shared" si="38"/>
        <v>15.69</v>
      </c>
      <c r="CA6">
        <f t="shared" si="38"/>
        <v>15.69</v>
      </c>
      <c r="CB6">
        <f t="shared" si="39"/>
        <v>1.01</v>
      </c>
      <c r="CC6">
        <f t="shared" si="39"/>
        <v>1.01</v>
      </c>
      <c r="CD6">
        <f t="shared" si="40"/>
        <v>2.96</v>
      </c>
      <c r="CE6">
        <f t="shared" si="40"/>
        <v>2.96</v>
      </c>
      <c r="CF6">
        <f t="shared" si="0"/>
        <v>18.899999999999999</v>
      </c>
      <c r="CG6">
        <f t="shared" si="0"/>
        <v>18.899999999999999</v>
      </c>
      <c r="CH6" s="20" t="b">
        <f t="shared" si="41"/>
        <v>0</v>
      </c>
    </row>
    <row r="7" spans="1:87" ht="15" customHeight="1" x14ac:dyDescent="0.25">
      <c r="A7" s="31" t="s">
        <v>60</v>
      </c>
      <c r="B7" s="31" t="s">
        <v>61</v>
      </c>
      <c r="C7" s="32">
        <v>40511</v>
      </c>
      <c r="D7" s="32" t="b">
        <f t="shared" si="1"/>
        <v>1</v>
      </c>
      <c r="E7" s="32" t="b">
        <f t="shared" si="1"/>
        <v>1</v>
      </c>
      <c r="F7" s="4">
        <v>14.99</v>
      </c>
      <c r="G7" s="5">
        <v>14.99</v>
      </c>
      <c r="H7" s="6">
        <f t="shared" si="2"/>
        <v>0</v>
      </c>
      <c r="I7" s="7">
        <f t="shared" si="3"/>
        <v>0</v>
      </c>
      <c r="J7" s="8">
        <v>14.99</v>
      </c>
      <c r="K7" s="5">
        <v>14.99</v>
      </c>
      <c r="L7" s="6">
        <f t="shared" si="4"/>
        <v>0</v>
      </c>
      <c r="M7" s="7">
        <f t="shared" si="5"/>
        <v>0</v>
      </c>
      <c r="N7" s="8">
        <v>16.989999999999998</v>
      </c>
      <c r="O7" s="5">
        <v>16.989999999999998</v>
      </c>
      <c r="P7" s="6">
        <f t="shared" si="6"/>
        <v>0</v>
      </c>
      <c r="Q7" s="7">
        <f t="shared" si="7"/>
        <v>0</v>
      </c>
      <c r="R7" s="8">
        <v>17.95</v>
      </c>
      <c r="S7" s="5">
        <v>17.95</v>
      </c>
      <c r="T7" s="6">
        <f t="shared" si="8"/>
        <v>0</v>
      </c>
      <c r="U7" s="7">
        <f t="shared" si="9"/>
        <v>0</v>
      </c>
      <c r="V7" s="8">
        <v>14.99</v>
      </c>
      <c r="W7" s="5">
        <v>14.99</v>
      </c>
      <c r="X7" s="6">
        <f t="shared" si="10"/>
        <v>0</v>
      </c>
      <c r="Y7" s="7">
        <f t="shared" si="11"/>
        <v>0</v>
      </c>
      <c r="Z7" s="8">
        <v>16.989999999999998</v>
      </c>
      <c r="AA7" s="5">
        <v>16.989999999999998</v>
      </c>
      <c r="AB7" s="6">
        <f t="shared" si="12"/>
        <v>0</v>
      </c>
      <c r="AC7" s="7">
        <f t="shared" si="13"/>
        <v>0</v>
      </c>
      <c r="AD7" s="8">
        <v>14.99</v>
      </c>
      <c r="AE7" s="5">
        <v>14.99</v>
      </c>
      <c r="AF7" s="6">
        <f t="shared" si="14"/>
        <v>0</v>
      </c>
      <c r="AG7" s="7">
        <f t="shared" si="15"/>
        <v>0</v>
      </c>
      <c r="AH7" s="8">
        <v>14.99</v>
      </c>
      <c r="AI7" s="5">
        <v>14.99</v>
      </c>
      <c r="AJ7" s="6">
        <f t="shared" si="16"/>
        <v>0</v>
      </c>
      <c r="AK7" s="7">
        <f t="shared" si="17"/>
        <v>0</v>
      </c>
      <c r="AL7" s="8">
        <v>16.989999999999998</v>
      </c>
      <c r="AM7" s="5">
        <v>16.989999999999998</v>
      </c>
      <c r="AN7" s="6">
        <f t="shared" si="18"/>
        <v>0</v>
      </c>
      <c r="AO7" s="7">
        <f t="shared" si="19"/>
        <v>0</v>
      </c>
      <c r="AP7" s="8">
        <v>16.989999999999998</v>
      </c>
      <c r="AQ7" s="5">
        <v>16.989999999999998</v>
      </c>
      <c r="AR7" s="6">
        <f t="shared" si="20"/>
        <v>0</v>
      </c>
      <c r="AS7" s="7">
        <f t="shared" si="21"/>
        <v>0</v>
      </c>
      <c r="AT7" s="8">
        <v>14.99</v>
      </c>
      <c r="AU7" s="5">
        <v>14.99</v>
      </c>
      <c r="AV7" s="6">
        <f t="shared" si="22"/>
        <v>0</v>
      </c>
      <c r="AW7" s="7">
        <f t="shared" si="23"/>
        <v>0</v>
      </c>
      <c r="AX7" s="8">
        <v>14.99</v>
      </c>
      <c r="AY7" s="5">
        <v>14.99</v>
      </c>
      <c r="AZ7" s="6">
        <f t="shared" si="24"/>
        <v>0</v>
      </c>
      <c r="BA7" s="7">
        <f t="shared" si="25"/>
        <v>0</v>
      </c>
      <c r="BB7" s="8">
        <v>14.99</v>
      </c>
      <c r="BC7" s="5">
        <v>14.99</v>
      </c>
      <c r="BD7" s="6">
        <f t="shared" si="26"/>
        <v>0</v>
      </c>
      <c r="BE7" s="7">
        <f t="shared" si="27"/>
        <v>0</v>
      </c>
      <c r="BF7" s="8">
        <v>14.99</v>
      </c>
      <c r="BG7" s="5">
        <v>14.99</v>
      </c>
      <c r="BH7" s="6">
        <f t="shared" si="28"/>
        <v>0</v>
      </c>
      <c r="BI7" s="7">
        <f t="shared" si="29"/>
        <v>0</v>
      </c>
      <c r="BJ7" s="8">
        <v>14.99</v>
      </c>
      <c r="BK7" s="5">
        <v>14.99</v>
      </c>
      <c r="BL7" s="6">
        <f t="shared" si="30"/>
        <v>0</v>
      </c>
      <c r="BM7" s="7">
        <f t="shared" si="31"/>
        <v>0</v>
      </c>
      <c r="BN7" s="8">
        <v>15.99</v>
      </c>
      <c r="BO7" s="5">
        <v>15.99</v>
      </c>
      <c r="BP7" s="6">
        <f t="shared" si="32"/>
        <v>0</v>
      </c>
      <c r="BQ7" s="7">
        <f t="shared" si="33"/>
        <v>0</v>
      </c>
      <c r="BR7" s="8">
        <v>14.99</v>
      </c>
      <c r="BS7" s="5">
        <v>14.99</v>
      </c>
      <c r="BT7" s="6">
        <f t="shared" si="34"/>
        <v>0</v>
      </c>
      <c r="BU7" s="7">
        <f t="shared" si="35"/>
        <v>0</v>
      </c>
      <c r="BV7">
        <f t="shared" si="36"/>
        <v>14.99</v>
      </c>
      <c r="BW7">
        <f t="shared" si="36"/>
        <v>14.99</v>
      </c>
      <c r="BX7">
        <f t="shared" si="37"/>
        <v>17.95</v>
      </c>
      <c r="BY7">
        <f t="shared" si="37"/>
        <v>17.95</v>
      </c>
      <c r="BZ7">
        <f t="shared" si="38"/>
        <v>15.69</v>
      </c>
      <c r="CA7">
        <f t="shared" si="38"/>
        <v>15.69</v>
      </c>
      <c r="CB7">
        <f t="shared" si="39"/>
        <v>1.01</v>
      </c>
      <c r="CC7">
        <f t="shared" si="39"/>
        <v>1.01</v>
      </c>
      <c r="CD7">
        <f t="shared" si="40"/>
        <v>2.96</v>
      </c>
      <c r="CE7">
        <f t="shared" si="40"/>
        <v>2.96</v>
      </c>
      <c r="CF7">
        <f t="shared" si="0"/>
        <v>18.899999999999999</v>
      </c>
      <c r="CG7">
        <f t="shared" si="0"/>
        <v>18.899999999999999</v>
      </c>
      <c r="CH7" s="20" t="b">
        <f t="shared" si="41"/>
        <v>0</v>
      </c>
    </row>
    <row r="8" spans="1:87" ht="15" customHeight="1" x14ac:dyDescent="0.25">
      <c r="A8" s="31" t="s">
        <v>62</v>
      </c>
      <c r="B8" s="31" t="s">
        <v>57</v>
      </c>
      <c r="C8" s="32">
        <v>41901</v>
      </c>
      <c r="D8" s="32" t="b">
        <f t="shared" si="1"/>
        <v>0</v>
      </c>
      <c r="E8" s="32" t="b">
        <f t="shared" si="1"/>
        <v>0</v>
      </c>
      <c r="F8" s="4">
        <v>5.99</v>
      </c>
      <c r="G8" s="5">
        <v>5.99</v>
      </c>
      <c r="H8" s="6">
        <f t="shared" si="2"/>
        <v>0</v>
      </c>
      <c r="I8" s="7">
        <f t="shared" si="3"/>
        <v>0</v>
      </c>
      <c r="J8" s="8">
        <v>5.99</v>
      </c>
      <c r="K8" s="5">
        <v>5.99</v>
      </c>
      <c r="L8" s="6">
        <f t="shared" si="4"/>
        <v>0</v>
      </c>
      <c r="M8" s="7">
        <f t="shared" si="5"/>
        <v>0</v>
      </c>
      <c r="N8" s="8"/>
      <c r="O8" s="5"/>
      <c r="P8" s="6" t="str">
        <f t="shared" si="6"/>
        <v/>
      </c>
      <c r="Q8" s="7" t="str">
        <f t="shared" si="7"/>
        <v/>
      </c>
      <c r="R8" s="8">
        <v>6.95</v>
      </c>
      <c r="S8" s="5">
        <v>6.95</v>
      </c>
      <c r="T8" s="6">
        <f t="shared" si="8"/>
        <v>0</v>
      </c>
      <c r="U8" s="7">
        <f t="shared" si="9"/>
        <v>0</v>
      </c>
      <c r="V8" s="8">
        <v>5.99</v>
      </c>
      <c r="W8" s="5">
        <v>5.99</v>
      </c>
      <c r="X8" s="6">
        <f t="shared" si="10"/>
        <v>0</v>
      </c>
      <c r="Y8" s="7">
        <f t="shared" si="11"/>
        <v>0</v>
      </c>
      <c r="Z8" s="8"/>
      <c r="AA8" s="5"/>
      <c r="AB8" s="6" t="str">
        <f t="shared" si="12"/>
        <v/>
      </c>
      <c r="AC8" s="7" t="str">
        <f t="shared" si="13"/>
        <v/>
      </c>
      <c r="AD8" s="8">
        <v>5.99</v>
      </c>
      <c r="AE8" s="5">
        <v>5.99</v>
      </c>
      <c r="AF8" s="6">
        <f t="shared" si="14"/>
        <v>0</v>
      </c>
      <c r="AG8" s="7">
        <f t="shared" si="15"/>
        <v>0</v>
      </c>
      <c r="AH8" s="8"/>
      <c r="AI8" s="5"/>
      <c r="AJ8" s="6" t="str">
        <f t="shared" si="16"/>
        <v/>
      </c>
      <c r="AK8" s="7" t="str">
        <f t="shared" si="17"/>
        <v/>
      </c>
      <c r="AL8" s="8"/>
      <c r="AM8" s="5"/>
      <c r="AN8" s="6" t="str">
        <f t="shared" si="18"/>
        <v/>
      </c>
      <c r="AO8" s="7" t="str">
        <f t="shared" si="19"/>
        <v/>
      </c>
      <c r="AP8" s="8"/>
      <c r="AQ8" s="5"/>
      <c r="AR8" s="6" t="str">
        <f t="shared" si="20"/>
        <v/>
      </c>
      <c r="AS8" s="7" t="str">
        <f t="shared" si="21"/>
        <v/>
      </c>
      <c r="AT8" s="8">
        <v>5.99</v>
      </c>
      <c r="AU8" s="5">
        <v>5.99</v>
      </c>
      <c r="AV8" s="6">
        <f t="shared" si="22"/>
        <v>0</v>
      </c>
      <c r="AW8" s="7">
        <f t="shared" si="23"/>
        <v>0</v>
      </c>
      <c r="AX8" s="8">
        <v>5.99</v>
      </c>
      <c r="AY8" s="5">
        <v>5.99</v>
      </c>
      <c r="AZ8" s="6">
        <f t="shared" si="24"/>
        <v>0</v>
      </c>
      <c r="BA8" s="7">
        <f t="shared" si="25"/>
        <v>0</v>
      </c>
      <c r="BB8" s="8"/>
      <c r="BC8" s="5"/>
      <c r="BD8" s="6" t="str">
        <f t="shared" si="26"/>
        <v/>
      </c>
      <c r="BE8" s="7" t="str">
        <f t="shared" si="27"/>
        <v/>
      </c>
      <c r="BF8" s="8">
        <v>5.99</v>
      </c>
      <c r="BG8" s="5">
        <v>5.99</v>
      </c>
      <c r="BH8" s="6">
        <f t="shared" si="28"/>
        <v>0</v>
      </c>
      <c r="BI8" s="7">
        <f t="shared" si="29"/>
        <v>0</v>
      </c>
      <c r="BJ8" s="8"/>
      <c r="BK8" s="5"/>
      <c r="BL8" s="6" t="str">
        <f t="shared" si="30"/>
        <v/>
      </c>
      <c r="BM8" s="7" t="str">
        <f t="shared" si="31"/>
        <v/>
      </c>
      <c r="BN8" s="8"/>
      <c r="BO8" s="5"/>
      <c r="BP8" s="6" t="str">
        <f t="shared" si="32"/>
        <v/>
      </c>
      <c r="BQ8" s="7" t="str">
        <f t="shared" si="33"/>
        <v/>
      </c>
      <c r="BR8" s="8">
        <v>5.99</v>
      </c>
      <c r="BS8" s="5">
        <v>5.99</v>
      </c>
      <c r="BT8" s="6">
        <f t="shared" si="34"/>
        <v>0</v>
      </c>
      <c r="BU8" s="7">
        <f t="shared" si="35"/>
        <v>0</v>
      </c>
      <c r="BV8">
        <f t="shared" si="36"/>
        <v>5.99</v>
      </c>
      <c r="BW8">
        <f t="shared" si="36"/>
        <v>5.99</v>
      </c>
      <c r="BX8">
        <f t="shared" si="37"/>
        <v>6.95</v>
      </c>
      <c r="BY8">
        <f t="shared" si="37"/>
        <v>6.95</v>
      </c>
      <c r="BZ8">
        <f t="shared" si="38"/>
        <v>6.1</v>
      </c>
      <c r="CA8">
        <f t="shared" si="38"/>
        <v>6.1</v>
      </c>
      <c r="CB8">
        <f t="shared" si="39"/>
        <v>0.3</v>
      </c>
      <c r="CC8">
        <f t="shared" si="39"/>
        <v>0.3</v>
      </c>
      <c r="CD8">
        <f t="shared" si="40"/>
        <v>0.96</v>
      </c>
      <c r="CE8">
        <f t="shared" si="40"/>
        <v>0.96</v>
      </c>
      <c r="CF8">
        <f t="shared" si="0"/>
        <v>15.7</v>
      </c>
      <c r="CG8">
        <f t="shared" si="0"/>
        <v>15.7</v>
      </c>
      <c r="CH8" s="20" t="b">
        <f>IF(AND(BW8=BV8,BY8=BX8,CA8=BZ8),FALSE,TRUE)</f>
        <v>0</v>
      </c>
    </row>
    <row r="9" spans="1:87" ht="15" customHeight="1" x14ac:dyDescent="0.25">
      <c r="A9" s="31" t="s">
        <v>63</v>
      </c>
      <c r="B9" s="31" t="s">
        <v>57</v>
      </c>
      <c r="C9" s="32">
        <v>41926</v>
      </c>
      <c r="D9" s="32" t="b">
        <f t="shared" si="1"/>
        <v>1</v>
      </c>
      <c r="E9" s="32" t="b">
        <f t="shared" si="1"/>
        <v>1</v>
      </c>
      <c r="F9" s="4">
        <v>24.99</v>
      </c>
      <c r="G9" s="5">
        <v>24.99</v>
      </c>
      <c r="H9" s="6">
        <f t="shared" si="2"/>
        <v>0</v>
      </c>
      <c r="I9" s="7">
        <f t="shared" si="3"/>
        <v>0</v>
      </c>
      <c r="J9" s="8">
        <v>24.99</v>
      </c>
      <c r="K9" s="5">
        <v>24.99</v>
      </c>
      <c r="L9" s="6">
        <f t="shared" si="4"/>
        <v>0</v>
      </c>
      <c r="M9" s="7">
        <f t="shared" si="5"/>
        <v>0</v>
      </c>
      <c r="N9" s="8">
        <v>27.99</v>
      </c>
      <c r="O9" s="5">
        <v>27.99</v>
      </c>
      <c r="P9" s="6">
        <f t="shared" si="6"/>
        <v>0</v>
      </c>
      <c r="Q9" s="7">
        <f t="shared" si="7"/>
        <v>0</v>
      </c>
      <c r="R9" s="8">
        <v>29.95</v>
      </c>
      <c r="S9" s="5">
        <v>29.95</v>
      </c>
      <c r="T9" s="6">
        <f t="shared" si="8"/>
        <v>0</v>
      </c>
      <c r="U9" s="7">
        <f t="shared" si="9"/>
        <v>0</v>
      </c>
      <c r="V9" s="8">
        <v>24.99</v>
      </c>
      <c r="W9" s="5">
        <v>24.99</v>
      </c>
      <c r="X9" s="6">
        <f t="shared" si="10"/>
        <v>0</v>
      </c>
      <c r="Y9" s="7">
        <f t="shared" si="11"/>
        <v>0</v>
      </c>
      <c r="Z9" s="8">
        <v>26.99</v>
      </c>
      <c r="AA9" s="5">
        <v>26.99</v>
      </c>
      <c r="AB9" s="6">
        <f t="shared" si="12"/>
        <v>0</v>
      </c>
      <c r="AC9" s="7">
        <f t="shared" si="13"/>
        <v>0</v>
      </c>
      <c r="AD9" s="8">
        <v>25.99</v>
      </c>
      <c r="AE9" s="5">
        <v>24.99</v>
      </c>
      <c r="AF9" s="6">
        <f t="shared" si="14"/>
        <v>-1</v>
      </c>
      <c r="AG9" s="7">
        <f t="shared" si="15"/>
        <v>-3.8</v>
      </c>
      <c r="AH9" s="8">
        <v>24.99</v>
      </c>
      <c r="AI9" s="5">
        <v>24.99</v>
      </c>
      <c r="AJ9" s="6">
        <f t="shared" si="16"/>
        <v>0</v>
      </c>
      <c r="AK9" s="7">
        <f t="shared" si="17"/>
        <v>0</v>
      </c>
      <c r="AL9" s="8">
        <v>27.99</v>
      </c>
      <c r="AM9" s="5">
        <v>27.99</v>
      </c>
      <c r="AN9" s="6">
        <f t="shared" si="18"/>
        <v>0</v>
      </c>
      <c r="AO9" s="7">
        <f t="shared" si="19"/>
        <v>0</v>
      </c>
      <c r="AP9" s="8">
        <v>27.99</v>
      </c>
      <c r="AQ9" s="5">
        <v>27.99</v>
      </c>
      <c r="AR9" s="6">
        <f t="shared" si="20"/>
        <v>0</v>
      </c>
      <c r="AS9" s="7">
        <f t="shared" si="21"/>
        <v>0</v>
      </c>
      <c r="AT9" s="8">
        <v>24.99</v>
      </c>
      <c r="AU9" s="5">
        <v>24.99</v>
      </c>
      <c r="AV9" s="6">
        <f t="shared" si="22"/>
        <v>0</v>
      </c>
      <c r="AW9" s="7">
        <f t="shared" si="23"/>
        <v>0</v>
      </c>
      <c r="AX9" s="8">
        <v>24.99</v>
      </c>
      <c r="AY9" s="5">
        <v>24.99</v>
      </c>
      <c r="AZ9" s="6">
        <f t="shared" si="24"/>
        <v>0</v>
      </c>
      <c r="BA9" s="7">
        <f t="shared" si="25"/>
        <v>0</v>
      </c>
      <c r="BB9" s="8">
        <v>24.99</v>
      </c>
      <c r="BC9" s="5">
        <v>24.99</v>
      </c>
      <c r="BD9" s="6">
        <f t="shared" si="26"/>
        <v>0</v>
      </c>
      <c r="BE9" s="7">
        <f t="shared" si="27"/>
        <v>0</v>
      </c>
      <c r="BF9" s="8">
        <v>24.99</v>
      </c>
      <c r="BG9" s="5">
        <v>24.99</v>
      </c>
      <c r="BH9" s="6">
        <f t="shared" si="28"/>
        <v>0</v>
      </c>
      <c r="BI9" s="7">
        <f t="shared" si="29"/>
        <v>0</v>
      </c>
      <c r="BJ9" s="8">
        <v>24.49</v>
      </c>
      <c r="BK9" s="5">
        <v>22.99</v>
      </c>
      <c r="BL9" s="6">
        <f t="shared" si="30"/>
        <v>-1.5</v>
      </c>
      <c r="BM9" s="7">
        <f t="shared" si="31"/>
        <v>-6.1</v>
      </c>
      <c r="BN9" s="8">
        <v>26.99</v>
      </c>
      <c r="BO9" s="5">
        <v>26.99</v>
      </c>
      <c r="BP9" s="6">
        <f t="shared" si="32"/>
        <v>0</v>
      </c>
      <c r="BQ9" s="7">
        <f t="shared" si="33"/>
        <v>0</v>
      </c>
      <c r="BR9" s="8">
        <v>24.99</v>
      </c>
      <c r="BS9" s="5">
        <v>24.99</v>
      </c>
      <c r="BT9" s="6">
        <f t="shared" si="34"/>
        <v>0</v>
      </c>
      <c r="BU9" s="7">
        <f t="shared" si="35"/>
        <v>0</v>
      </c>
      <c r="BV9">
        <f t="shared" si="36"/>
        <v>24.49</v>
      </c>
      <c r="BW9">
        <f t="shared" si="36"/>
        <v>22.99</v>
      </c>
      <c r="BX9">
        <f t="shared" si="37"/>
        <v>29.95</v>
      </c>
      <c r="BY9">
        <f t="shared" si="37"/>
        <v>29.95</v>
      </c>
      <c r="BZ9">
        <f t="shared" si="38"/>
        <v>26.08</v>
      </c>
      <c r="CA9">
        <f t="shared" si="38"/>
        <v>25.93</v>
      </c>
      <c r="CB9">
        <f t="shared" si="39"/>
        <v>1.55</v>
      </c>
      <c r="CC9">
        <f t="shared" si="39"/>
        <v>1.69</v>
      </c>
      <c r="CD9">
        <f t="shared" si="40"/>
        <v>5.46</v>
      </c>
      <c r="CE9">
        <f t="shared" si="40"/>
        <v>6.96</v>
      </c>
      <c r="CF9">
        <f t="shared" si="0"/>
        <v>20.9</v>
      </c>
      <c r="CG9">
        <f t="shared" si="0"/>
        <v>26.8</v>
      </c>
      <c r="CH9" s="20" t="b">
        <f t="shared" si="41"/>
        <v>1</v>
      </c>
    </row>
    <row r="10" spans="1:87" ht="15" customHeight="1" x14ac:dyDescent="0.25">
      <c r="A10" s="31" t="s">
        <v>64</v>
      </c>
      <c r="B10" s="31" t="s">
        <v>57</v>
      </c>
      <c r="C10" s="32">
        <v>41935</v>
      </c>
      <c r="D10" s="32" t="b">
        <f t="shared" si="1"/>
        <v>1</v>
      </c>
      <c r="E10" s="32" t="b">
        <f t="shared" si="1"/>
        <v>1</v>
      </c>
      <c r="F10" s="4">
        <v>19.989999999999998</v>
      </c>
      <c r="G10" s="5">
        <v>19.989999999999998</v>
      </c>
      <c r="H10" s="6">
        <f t="shared" si="2"/>
        <v>0</v>
      </c>
      <c r="I10" s="7">
        <f t="shared" si="3"/>
        <v>0</v>
      </c>
      <c r="J10" s="8">
        <v>19.989999999999998</v>
      </c>
      <c r="K10" s="5">
        <v>19.989999999999998</v>
      </c>
      <c r="L10" s="6">
        <f t="shared" si="4"/>
        <v>0</v>
      </c>
      <c r="M10" s="7">
        <f t="shared" si="5"/>
        <v>0</v>
      </c>
      <c r="N10" s="8">
        <v>21.99</v>
      </c>
      <c r="O10" s="5">
        <v>21.99</v>
      </c>
      <c r="P10" s="6">
        <f t="shared" si="6"/>
        <v>0</v>
      </c>
      <c r="Q10" s="7">
        <f t="shared" si="7"/>
        <v>0</v>
      </c>
      <c r="R10" s="8">
        <v>24.95</v>
      </c>
      <c r="S10" s="5">
        <v>24.95</v>
      </c>
      <c r="T10" s="6">
        <f t="shared" si="8"/>
        <v>0</v>
      </c>
      <c r="U10" s="7">
        <f t="shared" si="9"/>
        <v>0</v>
      </c>
      <c r="V10" s="8">
        <v>19.989999999999998</v>
      </c>
      <c r="W10" s="5">
        <v>19.989999999999998</v>
      </c>
      <c r="X10" s="6">
        <f t="shared" si="10"/>
        <v>0</v>
      </c>
      <c r="Y10" s="7">
        <f t="shared" si="11"/>
        <v>0</v>
      </c>
      <c r="Z10" s="8">
        <v>21.99</v>
      </c>
      <c r="AA10" s="5">
        <v>21.99</v>
      </c>
      <c r="AB10" s="6">
        <f t="shared" si="12"/>
        <v>0</v>
      </c>
      <c r="AC10" s="7">
        <f t="shared" si="13"/>
        <v>0</v>
      </c>
      <c r="AD10" s="8">
        <v>19.989999999999998</v>
      </c>
      <c r="AE10" s="5">
        <v>19.989999999999998</v>
      </c>
      <c r="AF10" s="6">
        <f t="shared" si="14"/>
        <v>0</v>
      </c>
      <c r="AG10" s="7">
        <f t="shared" si="15"/>
        <v>0</v>
      </c>
      <c r="AH10" s="8">
        <v>19.989999999999998</v>
      </c>
      <c r="AI10" s="5">
        <v>19.989999999999998</v>
      </c>
      <c r="AJ10" s="6">
        <f t="shared" si="16"/>
        <v>0</v>
      </c>
      <c r="AK10" s="7">
        <f t="shared" si="17"/>
        <v>0</v>
      </c>
      <c r="AL10" s="8">
        <v>21.99</v>
      </c>
      <c r="AM10" s="5">
        <v>21.99</v>
      </c>
      <c r="AN10" s="6">
        <f t="shared" si="18"/>
        <v>0</v>
      </c>
      <c r="AO10" s="7">
        <f t="shared" si="19"/>
        <v>0</v>
      </c>
      <c r="AP10" s="8">
        <v>21.99</v>
      </c>
      <c r="AQ10" s="5">
        <v>21.99</v>
      </c>
      <c r="AR10" s="6">
        <f t="shared" si="20"/>
        <v>0</v>
      </c>
      <c r="AS10" s="7">
        <f t="shared" si="21"/>
        <v>0</v>
      </c>
      <c r="AT10" s="8">
        <v>19.989999999999998</v>
      </c>
      <c r="AU10" s="5">
        <v>19.989999999999998</v>
      </c>
      <c r="AV10" s="6">
        <f t="shared" si="22"/>
        <v>0</v>
      </c>
      <c r="AW10" s="7">
        <f t="shared" si="23"/>
        <v>0</v>
      </c>
      <c r="AX10" s="8">
        <v>19.989999999999998</v>
      </c>
      <c r="AY10" s="5">
        <v>19.989999999999998</v>
      </c>
      <c r="AZ10" s="6">
        <f t="shared" si="24"/>
        <v>0</v>
      </c>
      <c r="BA10" s="7">
        <f t="shared" si="25"/>
        <v>0</v>
      </c>
      <c r="BB10" s="8">
        <v>19.989999999999998</v>
      </c>
      <c r="BC10" s="5">
        <v>19.989999999999998</v>
      </c>
      <c r="BD10" s="6">
        <f t="shared" si="26"/>
        <v>0</v>
      </c>
      <c r="BE10" s="7">
        <f t="shared" si="27"/>
        <v>0</v>
      </c>
      <c r="BF10" s="8">
        <v>19.989999999999998</v>
      </c>
      <c r="BG10" s="5">
        <v>19.989999999999998</v>
      </c>
      <c r="BH10" s="6">
        <f t="shared" si="28"/>
        <v>0</v>
      </c>
      <c r="BI10" s="7">
        <f t="shared" si="29"/>
        <v>0</v>
      </c>
      <c r="BJ10" s="8">
        <v>19.489999999999998</v>
      </c>
      <c r="BK10" s="5">
        <v>18.489999999999998</v>
      </c>
      <c r="BL10" s="6">
        <f t="shared" si="30"/>
        <v>-1</v>
      </c>
      <c r="BM10" s="7">
        <f t="shared" si="31"/>
        <v>-5.0999999999999996</v>
      </c>
      <c r="BN10" s="8">
        <v>21.99</v>
      </c>
      <c r="BO10" s="5">
        <v>21.99</v>
      </c>
      <c r="BP10" s="6">
        <f t="shared" si="32"/>
        <v>0</v>
      </c>
      <c r="BQ10" s="7">
        <f t="shared" si="33"/>
        <v>0</v>
      </c>
      <c r="BR10" s="8">
        <v>19.989999999999998</v>
      </c>
      <c r="BS10" s="5">
        <v>19.989999999999998</v>
      </c>
      <c r="BT10" s="6">
        <f t="shared" si="34"/>
        <v>0</v>
      </c>
      <c r="BU10" s="7">
        <f t="shared" si="35"/>
        <v>0</v>
      </c>
      <c r="BV10">
        <f t="shared" si="36"/>
        <v>19.489999999999998</v>
      </c>
      <c r="BW10">
        <f t="shared" si="36"/>
        <v>18.489999999999998</v>
      </c>
      <c r="BX10">
        <f t="shared" si="37"/>
        <v>24.95</v>
      </c>
      <c r="BY10">
        <f t="shared" si="37"/>
        <v>24.95</v>
      </c>
      <c r="BZ10">
        <f t="shared" si="38"/>
        <v>20.84</v>
      </c>
      <c r="CA10">
        <f t="shared" si="38"/>
        <v>20.78</v>
      </c>
      <c r="CB10">
        <f t="shared" si="39"/>
        <v>1.38</v>
      </c>
      <c r="CC10">
        <f t="shared" si="39"/>
        <v>1.46</v>
      </c>
      <c r="CD10">
        <f t="shared" si="40"/>
        <v>5.46</v>
      </c>
      <c r="CE10">
        <f t="shared" si="40"/>
        <v>6.46</v>
      </c>
      <c r="CF10">
        <f t="shared" si="0"/>
        <v>26.2</v>
      </c>
      <c r="CG10">
        <f t="shared" si="0"/>
        <v>31.1</v>
      </c>
      <c r="CH10" s="20" t="b">
        <f t="shared" si="41"/>
        <v>1</v>
      </c>
    </row>
    <row r="11" spans="1:87" ht="15" customHeight="1" x14ac:dyDescent="0.25">
      <c r="A11" s="31" t="s">
        <v>65</v>
      </c>
      <c r="B11" s="31" t="s">
        <v>57</v>
      </c>
      <c r="C11" s="32">
        <v>41938</v>
      </c>
      <c r="D11" s="32" t="b">
        <f t="shared" si="1"/>
        <v>1</v>
      </c>
      <c r="E11" s="32" t="b">
        <f t="shared" si="1"/>
        <v>1</v>
      </c>
      <c r="F11" s="4">
        <v>39.99</v>
      </c>
      <c r="G11" s="5">
        <v>39.99</v>
      </c>
      <c r="H11" s="6">
        <f t="shared" si="2"/>
        <v>0</v>
      </c>
      <c r="I11" s="7">
        <f t="shared" si="3"/>
        <v>0</v>
      </c>
      <c r="J11" s="8">
        <v>39.99</v>
      </c>
      <c r="K11" s="5">
        <v>39.99</v>
      </c>
      <c r="L11" s="6">
        <f t="shared" si="4"/>
        <v>0</v>
      </c>
      <c r="M11" s="7">
        <f t="shared" si="5"/>
        <v>0</v>
      </c>
      <c r="N11" s="8">
        <v>44.99</v>
      </c>
      <c r="O11" s="5">
        <v>44.99</v>
      </c>
      <c r="P11" s="6">
        <f t="shared" si="6"/>
        <v>0</v>
      </c>
      <c r="Q11" s="7">
        <f t="shared" si="7"/>
        <v>0</v>
      </c>
      <c r="R11" s="8">
        <v>49.95</v>
      </c>
      <c r="S11" s="5">
        <v>49.95</v>
      </c>
      <c r="T11" s="6">
        <f t="shared" si="8"/>
        <v>0</v>
      </c>
      <c r="U11" s="7">
        <f t="shared" si="9"/>
        <v>0</v>
      </c>
      <c r="V11" s="8">
        <v>39.99</v>
      </c>
      <c r="W11" s="5">
        <v>39.99</v>
      </c>
      <c r="X11" s="6">
        <f t="shared" si="10"/>
        <v>0</v>
      </c>
      <c r="Y11" s="7">
        <f t="shared" si="11"/>
        <v>0</v>
      </c>
      <c r="Z11" s="8">
        <v>39.99</v>
      </c>
      <c r="AA11" s="5">
        <v>39.99</v>
      </c>
      <c r="AB11" s="6">
        <f t="shared" si="12"/>
        <v>0</v>
      </c>
      <c r="AC11" s="7">
        <f t="shared" si="13"/>
        <v>0</v>
      </c>
      <c r="AD11" s="8">
        <v>39.99</v>
      </c>
      <c r="AE11" s="5">
        <v>39.99</v>
      </c>
      <c r="AF11" s="6">
        <f t="shared" si="14"/>
        <v>0</v>
      </c>
      <c r="AG11" s="7">
        <f t="shared" si="15"/>
        <v>0</v>
      </c>
      <c r="AH11" s="8">
        <v>39.99</v>
      </c>
      <c r="AI11" s="5">
        <v>39.99</v>
      </c>
      <c r="AJ11" s="6">
        <f t="shared" si="16"/>
        <v>0</v>
      </c>
      <c r="AK11" s="7">
        <f t="shared" si="17"/>
        <v>0</v>
      </c>
      <c r="AL11" s="8">
        <v>44.99</v>
      </c>
      <c r="AM11" s="5">
        <v>44.99</v>
      </c>
      <c r="AN11" s="6">
        <f t="shared" si="18"/>
        <v>0</v>
      </c>
      <c r="AO11" s="7">
        <f t="shared" si="19"/>
        <v>0</v>
      </c>
      <c r="AP11" s="8">
        <v>44.99</v>
      </c>
      <c r="AQ11" s="5">
        <v>44.99</v>
      </c>
      <c r="AR11" s="6">
        <f t="shared" si="20"/>
        <v>0</v>
      </c>
      <c r="AS11" s="7">
        <f t="shared" si="21"/>
        <v>0</v>
      </c>
      <c r="AT11" s="8">
        <v>39.99</v>
      </c>
      <c r="AU11" s="5">
        <v>39.99</v>
      </c>
      <c r="AV11" s="6">
        <f t="shared" si="22"/>
        <v>0</v>
      </c>
      <c r="AW11" s="7">
        <f t="shared" si="23"/>
        <v>0</v>
      </c>
      <c r="AX11" s="8">
        <v>39.99</v>
      </c>
      <c r="AY11" s="5">
        <v>39.99</v>
      </c>
      <c r="AZ11" s="6">
        <f t="shared" si="24"/>
        <v>0</v>
      </c>
      <c r="BA11" s="7">
        <f t="shared" si="25"/>
        <v>0</v>
      </c>
      <c r="BB11" s="8">
        <v>39.99</v>
      </c>
      <c r="BC11" s="5">
        <v>39.99</v>
      </c>
      <c r="BD11" s="6">
        <f t="shared" si="26"/>
        <v>0</v>
      </c>
      <c r="BE11" s="7">
        <f t="shared" si="27"/>
        <v>0</v>
      </c>
      <c r="BF11" s="8">
        <v>39.99</v>
      </c>
      <c r="BG11" s="5">
        <v>39.99</v>
      </c>
      <c r="BH11" s="6">
        <f t="shared" si="28"/>
        <v>0</v>
      </c>
      <c r="BI11" s="7">
        <f t="shared" si="29"/>
        <v>0</v>
      </c>
      <c r="BJ11" s="8">
        <v>38.99</v>
      </c>
      <c r="BK11" s="5">
        <v>38.99</v>
      </c>
      <c r="BL11" s="6">
        <f t="shared" si="30"/>
        <v>0</v>
      </c>
      <c r="BM11" s="7">
        <f t="shared" si="31"/>
        <v>0</v>
      </c>
      <c r="BN11" s="8">
        <v>39.99</v>
      </c>
      <c r="BO11" s="5">
        <v>39.99</v>
      </c>
      <c r="BP11" s="6">
        <f t="shared" si="32"/>
        <v>0</v>
      </c>
      <c r="BQ11" s="7">
        <f t="shared" si="33"/>
        <v>0</v>
      </c>
      <c r="BR11" s="8">
        <v>39.99</v>
      </c>
      <c r="BS11" s="5">
        <v>39.99</v>
      </c>
      <c r="BT11" s="6">
        <f t="shared" si="34"/>
        <v>0</v>
      </c>
      <c r="BU11" s="7">
        <f t="shared" si="35"/>
        <v>0</v>
      </c>
      <c r="BV11">
        <f t="shared" si="36"/>
        <v>38.99</v>
      </c>
      <c r="BW11">
        <f t="shared" si="36"/>
        <v>38.99</v>
      </c>
      <c r="BX11">
        <f t="shared" si="37"/>
        <v>49.95</v>
      </c>
      <c r="BY11">
        <f t="shared" si="37"/>
        <v>49.95</v>
      </c>
      <c r="BZ11">
        <f t="shared" si="38"/>
        <v>41.4</v>
      </c>
      <c r="CA11">
        <f t="shared" si="38"/>
        <v>41.4</v>
      </c>
      <c r="CB11">
        <f t="shared" si="39"/>
        <v>2.88</v>
      </c>
      <c r="CC11">
        <f t="shared" si="39"/>
        <v>2.88</v>
      </c>
      <c r="CD11">
        <f t="shared" si="40"/>
        <v>10.96</v>
      </c>
      <c r="CE11">
        <f t="shared" si="40"/>
        <v>10.96</v>
      </c>
      <c r="CF11">
        <f t="shared" si="0"/>
        <v>26.5</v>
      </c>
      <c r="CG11">
        <f t="shared" si="0"/>
        <v>26.5</v>
      </c>
      <c r="CH11" s="20" t="b">
        <f t="shared" si="41"/>
        <v>0</v>
      </c>
    </row>
    <row r="12" spans="1:87" ht="15" customHeight="1" x14ac:dyDescent="0.25">
      <c r="A12" s="31" t="s">
        <v>66</v>
      </c>
      <c r="B12" s="31" t="s">
        <v>61</v>
      </c>
      <c r="C12" s="32">
        <v>75546</v>
      </c>
      <c r="D12" s="32" t="b">
        <f t="shared" si="1"/>
        <v>1</v>
      </c>
      <c r="E12" s="32" t="b">
        <f t="shared" si="1"/>
        <v>1</v>
      </c>
      <c r="F12" s="4">
        <v>19.989999999999998</v>
      </c>
      <c r="G12" s="5">
        <v>19.989999999999998</v>
      </c>
      <c r="H12" s="6">
        <f t="shared" si="2"/>
        <v>0</v>
      </c>
      <c r="I12" s="7">
        <f t="shared" si="3"/>
        <v>0</v>
      </c>
      <c r="J12" s="8">
        <v>19.989999999999998</v>
      </c>
      <c r="K12" s="5">
        <v>19.989999999999998</v>
      </c>
      <c r="L12" s="6">
        <f t="shared" si="4"/>
        <v>0</v>
      </c>
      <c r="M12" s="7">
        <f t="shared" si="5"/>
        <v>0</v>
      </c>
      <c r="N12" s="8">
        <v>24.99</v>
      </c>
      <c r="O12" s="5">
        <v>22.99</v>
      </c>
      <c r="P12" s="6">
        <f t="shared" si="6"/>
        <v>-2</v>
      </c>
      <c r="Q12" s="7">
        <f t="shared" si="7"/>
        <v>-8</v>
      </c>
      <c r="R12" s="8">
        <v>24.95</v>
      </c>
      <c r="S12" s="5">
        <v>24.95</v>
      </c>
      <c r="T12" s="6">
        <f t="shared" si="8"/>
        <v>0</v>
      </c>
      <c r="U12" s="7">
        <f t="shared" si="9"/>
        <v>0</v>
      </c>
      <c r="V12" s="8">
        <v>19.989999999999998</v>
      </c>
      <c r="W12" s="5">
        <v>19.989999999999998</v>
      </c>
      <c r="X12" s="6">
        <f t="shared" si="10"/>
        <v>0</v>
      </c>
      <c r="Y12" s="7">
        <f t="shared" si="11"/>
        <v>0</v>
      </c>
      <c r="Z12" s="8">
        <v>23.99</v>
      </c>
      <c r="AA12" s="5">
        <v>23.99</v>
      </c>
      <c r="AB12" s="6">
        <f t="shared" si="12"/>
        <v>0</v>
      </c>
      <c r="AC12" s="7">
        <f t="shared" si="13"/>
        <v>0</v>
      </c>
      <c r="AD12" s="8">
        <v>19.989999999999998</v>
      </c>
      <c r="AE12" s="5">
        <v>19.989999999999998</v>
      </c>
      <c r="AF12" s="6">
        <f t="shared" si="14"/>
        <v>0</v>
      </c>
      <c r="AG12" s="7">
        <f t="shared" si="15"/>
        <v>0</v>
      </c>
      <c r="AH12" s="8">
        <v>19.989999999999998</v>
      </c>
      <c r="AI12" s="5">
        <v>19.989999999999998</v>
      </c>
      <c r="AJ12" s="6">
        <f t="shared" si="16"/>
        <v>0</v>
      </c>
      <c r="AK12" s="7">
        <f t="shared" si="17"/>
        <v>0</v>
      </c>
      <c r="AL12" s="8">
        <v>24.99</v>
      </c>
      <c r="AM12" s="5">
        <v>22.99</v>
      </c>
      <c r="AN12" s="6">
        <f t="shared" si="18"/>
        <v>-2</v>
      </c>
      <c r="AO12" s="7">
        <f t="shared" si="19"/>
        <v>-8</v>
      </c>
      <c r="AP12" s="8">
        <v>24.99</v>
      </c>
      <c r="AQ12" s="5">
        <v>22.99</v>
      </c>
      <c r="AR12" s="6">
        <f t="shared" si="20"/>
        <v>-2</v>
      </c>
      <c r="AS12" s="7">
        <f t="shared" si="21"/>
        <v>-8</v>
      </c>
      <c r="AT12" s="8">
        <v>19.989999999999998</v>
      </c>
      <c r="AU12" s="5">
        <v>19.989999999999998</v>
      </c>
      <c r="AV12" s="6">
        <f t="shared" si="22"/>
        <v>0</v>
      </c>
      <c r="AW12" s="7">
        <f t="shared" si="23"/>
        <v>0</v>
      </c>
      <c r="AX12" s="8">
        <v>19.989999999999998</v>
      </c>
      <c r="AY12" s="5">
        <v>19.989999999999998</v>
      </c>
      <c r="AZ12" s="6">
        <f t="shared" si="24"/>
        <v>0</v>
      </c>
      <c r="BA12" s="7">
        <f t="shared" si="25"/>
        <v>0</v>
      </c>
      <c r="BB12" s="8">
        <v>19.989999999999998</v>
      </c>
      <c r="BC12" s="5">
        <v>19.989999999999998</v>
      </c>
      <c r="BD12" s="6">
        <f t="shared" si="26"/>
        <v>0</v>
      </c>
      <c r="BE12" s="7">
        <f t="shared" si="27"/>
        <v>0</v>
      </c>
      <c r="BF12" s="8">
        <v>19.989999999999998</v>
      </c>
      <c r="BG12" s="5">
        <v>19.989999999999998</v>
      </c>
      <c r="BH12" s="6">
        <f t="shared" si="28"/>
        <v>0</v>
      </c>
      <c r="BI12" s="7">
        <f t="shared" si="29"/>
        <v>0</v>
      </c>
      <c r="BJ12" s="8">
        <v>19.989999999999998</v>
      </c>
      <c r="BK12" s="5">
        <v>18.989999999999998</v>
      </c>
      <c r="BL12" s="6">
        <f t="shared" si="30"/>
        <v>-1</v>
      </c>
      <c r="BM12" s="7">
        <f t="shared" si="31"/>
        <v>-5</v>
      </c>
      <c r="BN12" s="8">
        <v>21.99</v>
      </c>
      <c r="BO12" s="5">
        <v>21.99</v>
      </c>
      <c r="BP12" s="6">
        <f t="shared" si="32"/>
        <v>0</v>
      </c>
      <c r="BQ12" s="7">
        <f t="shared" si="33"/>
        <v>0</v>
      </c>
      <c r="BR12" s="8">
        <v>19.989999999999998</v>
      </c>
      <c r="BS12" s="5">
        <v>19.989999999999998</v>
      </c>
      <c r="BT12" s="6">
        <f t="shared" si="34"/>
        <v>0</v>
      </c>
      <c r="BU12" s="7">
        <f t="shared" si="35"/>
        <v>0</v>
      </c>
      <c r="BV12">
        <f t="shared" si="36"/>
        <v>19.989999999999998</v>
      </c>
      <c r="BW12">
        <f t="shared" si="36"/>
        <v>18.989999999999998</v>
      </c>
      <c r="BX12">
        <f t="shared" si="37"/>
        <v>24.99</v>
      </c>
      <c r="BY12">
        <f t="shared" si="37"/>
        <v>24.95</v>
      </c>
      <c r="BZ12">
        <f t="shared" si="38"/>
        <v>21.52</v>
      </c>
      <c r="CA12">
        <f t="shared" si="38"/>
        <v>21.11</v>
      </c>
      <c r="CB12">
        <f t="shared" si="39"/>
        <v>2.17</v>
      </c>
      <c r="CC12">
        <f t="shared" si="39"/>
        <v>1.74</v>
      </c>
      <c r="CD12">
        <f t="shared" si="40"/>
        <v>5</v>
      </c>
      <c r="CE12">
        <f t="shared" si="40"/>
        <v>5.96</v>
      </c>
      <c r="CF12">
        <f t="shared" si="0"/>
        <v>23.2</v>
      </c>
      <c r="CG12">
        <f t="shared" si="0"/>
        <v>28.2</v>
      </c>
      <c r="CH12" s="20" t="b">
        <f t="shared" si="41"/>
        <v>1</v>
      </c>
    </row>
    <row r="13" spans="1:87" ht="15" customHeight="1" x14ac:dyDescent="0.25">
      <c r="A13" s="31" t="s">
        <v>67</v>
      </c>
      <c r="B13" s="31" t="s">
        <v>61</v>
      </c>
      <c r="C13" s="32">
        <v>75547</v>
      </c>
      <c r="D13" s="32" t="b">
        <f t="shared" si="1"/>
        <v>1</v>
      </c>
      <c r="E13" s="32" t="b">
        <f t="shared" si="1"/>
        <v>1</v>
      </c>
      <c r="F13" s="4">
        <v>34.99</v>
      </c>
      <c r="G13" s="5">
        <v>34.99</v>
      </c>
      <c r="H13" s="6">
        <f t="shared" si="2"/>
        <v>0</v>
      </c>
      <c r="I13" s="7">
        <f t="shared" si="3"/>
        <v>0</v>
      </c>
      <c r="J13" s="8">
        <v>34.99</v>
      </c>
      <c r="K13" s="5">
        <v>34.99</v>
      </c>
      <c r="L13" s="6">
        <f t="shared" si="4"/>
        <v>0</v>
      </c>
      <c r="M13" s="7">
        <f t="shared" si="5"/>
        <v>0</v>
      </c>
      <c r="N13" s="8">
        <v>42.99</v>
      </c>
      <c r="O13" s="5">
        <v>39.99</v>
      </c>
      <c r="P13" s="6">
        <f t="shared" si="6"/>
        <v>-3</v>
      </c>
      <c r="Q13" s="7">
        <f t="shared" si="7"/>
        <v>-7</v>
      </c>
      <c r="R13" s="8">
        <v>44.95</v>
      </c>
      <c r="S13" s="5">
        <v>44.95</v>
      </c>
      <c r="T13" s="6">
        <f t="shared" si="8"/>
        <v>0</v>
      </c>
      <c r="U13" s="7">
        <f t="shared" si="9"/>
        <v>0</v>
      </c>
      <c r="V13" s="8">
        <v>34.99</v>
      </c>
      <c r="W13" s="5">
        <v>34.99</v>
      </c>
      <c r="X13" s="6">
        <f t="shared" si="10"/>
        <v>0</v>
      </c>
      <c r="Y13" s="7">
        <f t="shared" si="11"/>
        <v>0</v>
      </c>
      <c r="Z13" s="8">
        <v>39.99</v>
      </c>
      <c r="AA13" s="5">
        <v>39.99</v>
      </c>
      <c r="AB13" s="6">
        <f t="shared" si="12"/>
        <v>0</v>
      </c>
      <c r="AC13" s="7">
        <f t="shared" si="13"/>
        <v>0</v>
      </c>
      <c r="AD13" s="8">
        <v>34.99</v>
      </c>
      <c r="AE13" s="5">
        <v>34.99</v>
      </c>
      <c r="AF13" s="6">
        <f t="shared" si="14"/>
        <v>0</v>
      </c>
      <c r="AG13" s="7">
        <f t="shared" si="15"/>
        <v>0</v>
      </c>
      <c r="AH13" s="8">
        <v>34.99</v>
      </c>
      <c r="AI13" s="5">
        <v>34.99</v>
      </c>
      <c r="AJ13" s="6">
        <f t="shared" si="16"/>
        <v>0</v>
      </c>
      <c r="AK13" s="7">
        <f t="shared" si="17"/>
        <v>0</v>
      </c>
      <c r="AL13" s="8">
        <v>42.99</v>
      </c>
      <c r="AM13" s="5">
        <v>39.99</v>
      </c>
      <c r="AN13" s="6">
        <f t="shared" si="18"/>
        <v>-3</v>
      </c>
      <c r="AO13" s="7">
        <f t="shared" si="19"/>
        <v>-7</v>
      </c>
      <c r="AP13" s="8">
        <v>42.99</v>
      </c>
      <c r="AQ13" s="5">
        <v>39.99</v>
      </c>
      <c r="AR13" s="6">
        <f t="shared" si="20"/>
        <v>-3</v>
      </c>
      <c r="AS13" s="7">
        <f t="shared" si="21"/>
        <v>-7</v>
      </c>
      <c r="AT13" s="8">
        <v>34.99</v>
      </c>
      <c r="AU13" s="5">
        <v>34.99</v>
      </c>
      <c r="AV13" s="6">
        <f t="shared" si="22"/>
        <v>0</v>
      </c>
      <c r="AW13" s="7">
        <f t="shared" si="23"/>
        <v>0</v>
      </c>
      <c r="AX13" s="8">
        <v>34.99</v>
      </c>
      <c r="AY13" s="5">
        <v>34.99</v>
      </c>
      <c r="AZ13" s="6">
        <f t="shared" si="24"/>
        <v>0</v>
      </c>
      <c r="BA13" s="7">
        <f t="shared" si="25"/>
        <v>0</v>
      </c>
      <c r="BB13" s="8">
        <v>34.99</v>
      </c>
      <c r="BC13" s="5">
        <v>34.99</v>
      </c>
      <c r="BD13" s="6">
        <f t="shared" si="26"/>
        <v>0</v>
      </c>
      <c r="BE13" s="7">
        <f t="shared" si="27"/>
        <v>0</v>
      </c>
      <c r="BF13" s="8">
        <v>34.99</v>
      </c>
      <c r="BG13" s="5">
        <v>34.99</v>
      </c>
      <c r="BH13" s="6">
        <f t="shared" si="28"/>
        <v>0</v>
      </c>
      <c r="BI13" s="7">
        <f t="shared" si="29"/>
        <v>0</v>
      </c>
      <c r="BJ13" s="8">
        <v>34.99</v>
      </c>
      <c r="BK13" s="5">
        <v>34.99</v>
      </c>
      <c r="BL13" s="6">
        <f t="shared" si="30"/>
        <v>0</v>
      </c>
      <c r="BM13" s="7">
        <f t="shared" si="31"/>
        <v>0</v>
      </c>
      <c r="BN13" s="8">
        <v>39.99</v>
      </c>
      <c r="BO13" s="5">
        <v>34.99</v>
      </c>
      <c r="BP13" s="6">
        <f t="shared" si="32"/>
        <v>-5</v>
      </c>
      <c r="BQ13" s="7">
        <f t="shared" si="33"/>
        <v>-12.5</v>
      </c>
      <c r="BR13" s="8">
        <v>34.99</v>
      </c>
      <c r="BS13" s="5">
        <v>34.99</v>
      </c>
      <c r="BT13" s="6">
        <f t="shared" si="34"/>
        <v>0</v>
      </c>
      <c r="BU13" s="7">
        <f t="shared" si="35"/>
        <v>0</v>
      </c>
      <c r="BV13">
        <f t="shared" si="36"/>
        <v>34.99</v>
      </c>
      <c r="BW13">
        <f t="shared" si="36"/>
        <v>34.99</v>
      </c>
      <c r="BX13">
        <f t="shared" si="37"/>
        <v>44.95</v>
      </c>
      <c r="BY13">
        <f t="shared" si="37"/>
        <v>44.95</v>
      </c>
      <c r="BZ13">
        <f t="shared" si="38"/>
        <v>37.58</v>
      </c>
      <c r="CA13">
        <f t="shared" si="38"/>
        <v>36.75</v>
      </c>
      <c r="CB13">
        <f t="shared" si="39"/>
        <v>3.66</v>
      </c>
      <c r="CC13">
        <f t="shared" si="39"/>
        <v>2.93</v>
      </c>
      <c r="CD13">
        <f t="shared" si="40"/>
        <v>9.9600000000000009</v>
      </c>
      <c r="CE13">
        <f t="shared" si="40"/>
        <v>9.9600000000000009</v>
      </c>
      <c r="CF13">
        <f t="shared" si="0"/>
        <v>26.5</v>
      </c>
      <c r="CG13">
        <f t="shared" si="0"/>
        <v>27.1</v>
      </c>
      <c r="CH13" s="20" t="b">
        <f t="shared" si="41"/>
        <v>1</v>
      </c>
    </row>
    <row r="14" spans="1:87" ht="15" customHeight="1" x14ac:dyDescent="0.25">
      <c r="A14" s="31" t="s">
        <v>68</v>
      </c>
      <c r="B14" s="31" t="s">
        <v>61</v>
      </c>
      <c r="C14" s="32">
        <v>75550</v>
      </c>
      <c r="D14" s="32" t="b">
        <f t="shared" si="1"/>
        <v>1</v>
      </c>
      <c r="E14" s="32" t="b">
        <f t="shared" si="1"/>
        <v>1</v>
      </c>
      <c r="F14" s="4">
        <v>39.99</v>
      </c>
      <c r="G14" s="5">
        <v>39.99</v>
      </c>
      <c r="H14" s="6">
        <f t="shared" si="2"/>
        <v>0</v>
      </c>
      <c r="I14" s="7">
        <f t="shared" si="3"/>
        <v>0</v>
      </c>
      <c r="J14" s="8">
        <v>39.99</v>
      </c>
      <c r="K14" s="5">
        <v>39.99</v>
      </c>
      <c r="L14" s="6">
        <f t="shared" si="4"/>
        <v>0</v>
      </c>
      <c r="M14" s="7">
        <f t="shared" si="5"/>
        <v>0</v>
      </c>
      <c r="N14" s="8">
        <v>49.99</v>
      </c>
      <c r="O14" s="5">
        <v>46.99</v>
      </c>
      <c r="P14" s="6">
        <f t="shared" si="6"/>
        <v>-3</v>
      </c>
      <c r="Q14" s="7">
        <f t="shared" si="7"/>
        <v>-6</v>
      </c>
      <c r="R14" s="8">
        <v>49.95</v>
      </c>
      <c r="S14" s="5">
        <v>49.95</v>
      </c>
      <c r="T14" s="6">
        <f t="shared" si="8"/>
        <v>0</v>
      </c>
      <c r="U14" s="7">
        <f t="shared" si="9"/>
        <v>0</v>
      </c>
      <c r="V14" s="8">
        <v>39.99</v>
      </c>
      <c r="W14" s="5">
        <v>39.99</v>
      </c>
      <c r="X14" s="6">
        <f t="shared" si="10"/>
        <v>0</v>
      </c>
      <c r="Y14" s="7">
        <f t="shared" si="11"/>
        <v>0</v>
      </c>
      <c r="Z14" s="8">
        <v>49.99</v>
      </c>
      <c r="AA14" s="5">
        <v>44.99</v>
      </c>
      <c r="AB14" s="6">
        <f t="shared" si="12"/>
        <v>-5</v>
      </c>
      <c r="AC14" s="7">
        <f t="shared" si="13"/>
        <v>-10</v>
      </c>
      <c r="AD14" s="8">
        <v>39.99</v>
      </c>
      <c r="AE14" s="5">
        <v>39.99</v>
      </c>
      <c r="AF14" s="6">
        <f t="shared" si="14"/>
        <v>0</v>
      </c>
      <c r="AG14" s="7">
        <f t="shared" si="15"/>
        <v>0</v>
      </c>
      <c r="AH14" s="8">
        <v>44.99</v>
      </c>
      <c r="AI14" s="5">
        <v>39.99</v>
      </c>
      <c r="AJ14" s="6">
        <f t="shared" si="16"/>
        <v>-5</v>
      </c>
      <c r="AK14" s="7">
        <f t="shared" si="17"/>
        <v>-11.1</v>
      </c>
      <c r="AL14" s="8">
        <v>49.99</v>
      </c>
      <c r="AM14" s="5">
        <v>46.99</v>
      </c>
      <c r="AN14" s="6">
        <f t="shared" si="18"/>
        <v>-3</v>
      </c>
      <c r="AO14" s="7">
        <f t="shared" si="19"/>
        <v>-6</v>
      </c>
      <c r="AP14" s="8">
        <v>49.99</v>
      </c>
      <c r="AQ14" s="5">
        <v>46.99</v>
      </c>
      <c r="AR14" s="6">
        <f t="shared" si="20"/>
        <v>-3</v>
      </c>
      <c r="AS14" s="7">
        <f t="shared" si="21"/>
        <v>-6</v>
      </c>
      <c r="AT14" s="8">
        <v>39.99</v>
      </c>
      <c r="AU14" s="5">
        <v>39.99</v>
      </c>
      <c r="AV14" s="6">
        <f t="shared" si="22"/>
        <v>0</v>
      </c>
      <c r="AW14" s="7">
        <f t="shared" si="23"/>
        <v>0</v>
      </c>
      <c r="AX14" s="8">
        <v>39.99</v>
      </c>
      <c r="AY14" s="5">
        <v>39.99</v>
      </c>
      <c r="AZ14" s="6">
        <f t="shared" si="24"/>
        <v>0</v>
      </c>
      <c r="BA14" s="7">
        <f t="shared" si="25"/>
        <v>0</v>
      </c>
      <c r="BB14" s="8">
        <v>39.99</v>
      </c>
      <c r="BC14" s="5">
        <v>39.99</v>
      </c>
      <c r="BD14" s="6">
        <f t="shared" si="26"/>
        <v>0</v>
      </c>
      <c r="BE14" s="7">
        <f t="shared" si="27"/>
        <v>0</v>
      </c>
      <c r="BF14" s="8">
        <v>44.99</v>
      </c>
      <c r="BG14" s="5">
        <v>39.99</v>
      </c>
      <c r="BH14" s="6">
        <f t="shared" si="28"/>
        <v>-5</v>
      </c>
      <c r="BI14" s="7">
        <f t="shared" si="29"/>
        <v>-11.1</v>
      </c>
      <c r="BJ14" s="8">
        <v>39.99</v>
      </c>
      <c r="BK14" s="5">
        <v>39.99</v>
      </c>
      <c r="BL14" s="6">
        <f t="shared" si="30"/>
        <v>0</v>
      </c>
      <c r="BM14" s="7">
        <f t="shared" si="31"/>
        <v>0</v>
      </c>
      <c r="BN14" s="8">
        <v>44.99</v>
      </c>
      <c r="BO14" s="5">
        <v>44.99</v>
      </c>
      <c r="BP14" s="6">
        <f t="shared" si="32"/>
        <v>0</v>
      </c>
      <c r="BQ14" s="7">
        <f t="shared" si="33"/>
        <v>0</v>
      </c>
      <c r="BR14" s="8">
        <v>44.99</v>
      </c>
      <c r="BS14" s="5">
        <v>39.99</v>
      </c>
      <c r="BT14" s="6">
        <f t="shared" si="34"/>
        <v>-5</v>
      </c>
      <c r="BU14" s="7">
        <f t="shared" si="35"/>
        <v>-11.1</v>
      </c>
      <c r="BV14">
        <f t="shared" si="36"/>
        <v>39.99</v>
      </c>
      <c r="BW14">
        <f t="shared" si="36"/>
        <v>39.99</v>
      </c>
      <c r="BX14">
        <f t="shared" si="37"/>
        <v>49.99</v>
      </c>
      <c r="BY14">
        <f t="shared" si="37"/>
        <v>49.95</v>
      </c>
      <c r="BZ14">
        <f t="shared" si="38"/>
        <v>44.11</v>
      </c>
      <c r="CA14">
        <f t="shared" si="38"/>
        <v>42.4</v>
      </c>
      <c r="CB14">
        <f t="shared" si="39"/>
        <v>4.28</v>
      </c>
      <c r="CC14">
        <f t="shared" si="39"/>
        <v>3.41</v>
      </c>
      <c r="CD14">
        <f t="shared" si="40"/>
        <v>10</v>
      </c>
      <c r="CE14">
        <f t="shared" si="40"/>
        <v>9.9600000000000009</v>
      </c>
      <c r="CF14">
        <f t="shared" si="0"/>
        <v>22.7</v>
      </c>
      <c r="CG14">
        <f t="shared" si="0"/>
        <v>23.5</v>
      </c>
      <c r="CH14" s="20" t="b">
        <f t="shared" si="41"/>
        <v>1</v>
      </c>
    </row>
    <row r="15" spans="1:87" ht="15" customHeight="1" x14ac:dyDescent="0.25">
      <c r="A15" s="31" t="s">
        <v>69</v>
      </c>
      <c r="B15" s="31" t="s">
        <v>61</v>
      </c>
      <c r="C15" s="32">
        <v>75551</v>
      </c>
      <c r="D15" s="32" t="b">
        <f t="shared" si="1"/>
        <v>1</v>
      </c>
      <c r="E15" s="32" t="b">
        <f t="shared" si="1"/>
        <v>1</v>
      </c>
      <c r="F15" s="4">
        <v>49.99</v>
      </c>
      <c r="G15" s="5">
        <v>49.99</v>
      </c>
      <c r="H15" s="6">
        <f t="shared" si="2"/>
        <v>0</v>
      </c>
      <c r="I15" s="7">
        <f t="shared" si="3"/>
        <v>0</v>
      </c>
      <c r="J15" s="8">
        <v>49.99</v>
      </c>
      <c r="K15" s="5">
        <v>49.99</v>
      </c>
      <c r="L15" s="6">
        <f t="shared" si="4"/>
        <v>0</v>
      </c>
      <c r="M15" s="7">
        <f t="shared" si="5"/>
        <v>0</v>
      </c>
      <c r="N15" s="8">
        <v>59.99</v>
      </c>
      <c r="O15" s="5">
        <v>57.99</v>
      </c>
      <c r="P15" s="6">
        <f t="shared" si="6"/>
        <v>-2</v>
      </c>
      <c r="Q15" s="7">
        <f t="shared" si="7"/>
        <v>-3.3</v>
      </c>
      <c r="R15" s="8">
        <v>59.95</v>
      </c>
      <c r="S15" s="5">
        <v>59.95</v>
      </c>
      <c r="T15" s="6">
        <f t="shared" si="8"/>
        <v>0</v>
      </c>
      <c r="U15" s="7">
        <f t="shared" si="9"/>
        <v>0</v>
      </c>
      <c r="V15" s="8">
        <v>49.99</v>
      </c>
      <c r="W15" s="5">
        <v>49.99</v>
      </c>
      <c r="X15" s="6">
        <f t="shared" si="10"/>
        <v>0</v>
      </c>
      <c r="Y15" s="7">
        <f t="shared" si="11"/>
        <v>0</v>
      </c>
      <c r="Z15" s="8">
        <v>59.99</v>
      </c>
      <c r="AA15" s="5">
        <v>59.99</v>
      </c>
      <c r="AB15" s="6">
        <f t="shared" si="12"/>
        <v>0</v>
      </c>
      <c r="AC15" s="7">
        <f t="shared" si="13"/>
        <v>0</v>
      </c>
      <c r="AD15" s="8">
        <v>52.99</v>
      </c>
      <c r="AE15" s="5">
        <v>49.99</v>
      </c>
      <c r="AF15" s="6">
        <f t="shared" si="14"/>
        <v>-3</v>
      </c>
      <c r="AG15" s="7">
        <f t="shared" si="15"/>
        <v>-5.7</v>
      </c>
      <c r="AH15" s="8">
        <v>54.99</v>
      </c>
      <c r="AI15" s="5">
        <v>49.99</v>
      </c>
      <c r="AJ15" s="6">
        <f t="shared" si="16"/>
        <v>-5</v>
      </c>
      <c r="AK15" s="7">
        <f t="shared" si="17"/>
        <v>-9.1</v>
      </c>
      <c r="AL15" s="8">
        <v>59.99</v>
      </c>
      <c r="AM15" s="5">
        <v>57.99</v>
      </c>
      <c r="AN15" s="6">
        <f t="shared" si="18"/>
        <v>-2</v>
      </c>
      <c r="AO15" s="7">
        <f t="shared" si="19"/>
        <v>-3.3</v>
      </c>
      <c r="AP15" s="8">
        <v>59.99</v>
      </c>
      <c r="AQ15" s="5">
        <v>57.99</v>
      </c>
      <c r="AR15" s="6">
        <f t="shared" si="20"/>
        <v>-2</v>
      </c>
      <c r="AS15" s="7">
        <f t="shared" si="21"/>
        <v>-3.3</v>
      </c>
      <c r="AT15" s="8">
        <v>49.99</v>
      </c>
      <c r="AU15" s="5">
        <v>49.99</v>
      </c>
      <c r="AV15" s="6">
        <f t="shared" si="22"/>
        <v>0</v>
      </c>
      <c r="AW15" s="7">
        <f t="shared" si="23"/>
        <v>0</v>
      </c>
      <c r="AX15" s="8">
        <v>49.99</v>
      </c>
      <c r="AY15" s="5">
        <v>49.99</v>
      </c>
      <c r="AZ15" s="6">
        <f t="shared" si="24"/>
        <v>0</v>
      </c>
      <c r="BA15" s="7">
        <f t="shared" si="25"/>
        <v>0</v>
      </c>
      <c r="BB15" s="8">
        <v>49.99</v>
      </c>
      <c r="BC15" s="5">
        <v>49.99</v>
      </c>
      <c r="BD15" s="6">
        <f t="shared" si="26"/>
        <v>0</v>
      </c>
      <c r="BE15" s="7">
        <f t="shared" si="27"/>
        <v>0</v>
      </c>
      <c r="BF15" s="8">
        <v>54.99</v>
      </c>
      <c r="BG15" s="5">
        <v>49.99</v>
      </c>
      <c r="BH15" s="6">
        <f t="shared" si="28"/>
        <v>-5</v>
      </c>
      <c r="BI15" s="7">
        <f t="shared" si="29"/>
        <v>-9.1</v>
      </c>
      <c r="BJ15" s="8">
        <v>49.99</v>
      </c>
      <c r="BK15" s="5">
        <v>49.99</v>
      </c>
      <c r="BL15" s="6">
        <f t="shared" si="30"/>
        <v>0</v>
      </c>
      <c r="BM15" s="7">
        <f t="shared" si="31"/>
        <v>0</v>
      </c>
      <c r="BN15" s="8">
        <v>54.99</v>
      </c>
      <c r="BO15" s="5">
        <v>54.99</v>
      </c>
      <c r="BP15" s="6">
        <f t="shared" si="32"/>
        <v>0</v>
      </c>
      <c r="BQ15" s="7">
        <f t="shared" si="33"/>
        <v>0</v>
      </c>
      <c r="BR15" s="8">
        <v>54.99</v>
      </c>
      <c r="BS15" s="5">
        <v>49.99</v>
      </c>
      <c r="BT15" s="6">
        <f t="shared" si="34"/>
        <v>-5</v>
      </c>
      <c r="BU15" s="7">
        <f t="shared" si="35"/>
        <v>-9.1</v>
      </c>
      <c r="BV15">
        <f t="shared" si="36"/>
        <v>49.99</v>
      </c>
      <c r="BW15">
        <f t="shared" si="36"/>
        <v>49.99</v>
      </c>
      <c r="BX15">
        <f t="shared" si="37"/>
        <v>59.99</v>
      </c>
      <c r="BY15">
        <f t="shared" si="37"/>
        <v>59.99</v>
      </c>
      <c r="BZ15">
        <f t="shared" si="38"/>
        <v>54.28</v>
      </c>
      <c r="CA15">
        <f t="shared" si="38"/>
        <v>52.87</v>
      </c>
      <c r="CB15">
        <f t="shared" si="39"/>
        <v>4.17</v>
      </c>
      <c r="CC15">
        <f t="shared" si="39"/>
        <v>4.0199999999999996</v>
      </c>
      <c r="CD15">
        <f t="shared" si="40"/>
        <v>10</v>
      </c>
      <c r="CE15">
        <f t="shared" si="40"/>
        <v>10</v>
      </c>
      <c r="CF15">
        <f t="shared" si="0"/>
        <v>18.399999999999999</v>
      </c>
      <c r="CG15">
        <f t="shared" si="0"/>
        <v>18.899999999999999</v>
      </c>
      <c r="CH15" s="20" t="b">
        <f t="shared" si="41"/>
        <v>1</v>
      </c>
    </row>
    <row r="16" spans="1:87" ht="15" customHeight="1" x14ac:dyDescent="0.25">
      <c r="A16" s="31" t="s">
        <v>70</v>
      </c>
      <c r="B16" s="31" t="s">
        <v>59</v>
      </c>
      <c r="C16" s="32">
        <v>76145</v>
      </c>
      <c r="D16" s="32" t="b">
        <f t="shared" si="1"/>
        <v>1</v>
      </c>
      <c r="E16" s="32" t="b">
        <f t="shared" si="1"/>
        <v>1</v>
      </c>
      <c r="F16" s="4">
        <v>9.99</v>
      </c>
      <c r="G16" s="5">
        <v>9.99</v>
      </c>
      <c r="H16" s="6">
        <f t="shared" si="2"/>
        <v>0</v>
      </c>
      <c r="I16" s="7">
        <f t="shared" si="3"/>
        <v>0</v>
      </c>
      <c r="J16" s="8">
        <v>9.99</v>
      </c>
      <c r="K16" s="5">
        <v>9.99</v>
      </c>
      <c r="L16" s="6">
        <f t="shared" si="4"/>
        <v>0</v>
      </c>
      <c r="M16" s="7">
        <f t="shared" si="5"/>
        <v>0</v>
      </c>
      <c r="N16" s="8">
        <v>11.99</v>
      </c>
      <c r="O16" s="5">
        <v>10.99</v>
      </c>
      <c r="P16" s="6">
        <f t="shared" si="6"/>
        <v>-1</v>
      </c>
      <c r="Q16" s="7">
        <f t="shared" si="7"/>
        <v>-8.3000000000000007</v>
      </c>
      <c r="R16" s="8">
        <v>12.95</v>
      </c>
      <c r="S16" s="5">
        <v>12.95</v>
      </c>
      <c r="T16" s="6">
        <f t="shared" si="8"/>
        <v>0</v>
      </c>
      <c r="U16" s="7">
        <f t="shared" si="9"/>
        <v>0</v>
      </c>
      <c r="V16" s="8">
        <v>9.99</v>
      </c>
      <c r="W16" s="5">
        <v>9.99</v>
      </c>
      <c r="X16" s="6">
        <f t="shared" si="10"/>
        <v>0</v>
      </c>
      <c r="Y16" s="7">
        <f t="shared" si="11"/>
        <v>0</v>
      </c>
      <c r="Z16" s="8">
        <v>11.99</v>
      </c>
      <c r="AA16" s="5">
        <v>11.99</v>
      </c>
      <c r="AB16" s="6">
        <f t="shared" si="12"/>
        <v>0</v>
      </c>
      <c r="AC16" s="7">
        <f t="shared" si="13"/>
        <v>0</v>
      </c>
      <c r="AD16" s="8">
        <v>9.99</v>
      </c>
      <c r="AE16" s="5">
        <v>9.99</v>
      </c>
      <c r="AF16" s="6">
        <f t="shared" si="14"/>
        <v>0</v>
      </c>
      <c r="AG16" s="7">
        <f t="shared" si="15"/>
        <v>0</v>
      </c>
      <c r="AH16" s="8">
        <v>9.99</v>
      </c>
      <c r="AI16" s="5">
        <v>9.99</v>
      </c>
      <c r="AJ16" s="6">
        <f t="shared" si="16"/>
        <v>0</v>
      </c>
      <c r="AK16" s="7">
        <f t="shared" si="17"/>
        <v>0</v>
      </c>
      <c r="AL16" s="8">
        <v>11.99</v>
      </c>
      <c r="AM16" s="5">
        <v>10.99</v>
      </c>
      <c r="AN16" s="6">
        <f t="shared" si="18"/>
        <v>-1</v>
      </c>
      <c r="AO16" s="7">
        <f t="shared" si="19"/>
        <v>-8.3000000000000007</v>
      </c>
      <c r="AP16" s="8">
        <v>11.99</v>
      </c>
      <c r="AQ16" s="5">
        <v>10.99</v>
      </c>
      <c r="AR16" s="6">
        <f t="shared" si="20"/>
        <v>-1</v>
      </c>
      <c r="AS16" s="7">
        <f t="shared" si="21"/>
        <v>-8.3000000000000007</v>
      </c>
      <c r="AT16" s="8">
        <v>9.99</v>
      </c>
      <c r="AU16" s="5">
        <v>9.99</v>
      </c>
      <c r="AV16" s="6">
        <f t="shared" si="22"/>
        <v>0</v>
      </c>
      <c r="AW16" s="7">
        <f t="shared" si="23"/>
        <v>0</v>
      </c>
      <c r="AX16" s="8">
        <v>9.99</v>
      </c>
      <c r="AY16" s="5">
        <v>9.99</v>
      </c>
      <c r="AZ16" s="6">
        <f t="shared" si="24"/>
        <v>0</v>
      </c>
      <c r="BA16" s="7">
        <f t="shared" si="25"/>
        <v>0</v>
      </c>
      <c r="BB16" s="8">
        <v>9.99</v>
      </c>
      <c r="BC16" s="5">
        <v>9.99</v>
      </c>
      <c r="BD16" s="6">
        <f t="shared" si="26"/>
        <v>0</v>
      </c>
      <c r="BE16" s="7">
        <f t="shared" si="27"/>
        <v>0</v>
      </c>
      <c r="BF16" s="8">
        <v>9.99</v>
      </c>
      <c r="BG16" s="5">
        <v>9.99</v>
      </c>
      <c r="BH16" s="6">
        <f t="shared" si="28"/>
        <v>0</v>
      </c>
      <c r="BI16" s="7">
        <f t="shared" si="29"/>
        <v>0</v>
      </c>
      <c r="BJ16" s="8">
        <v>9.49</v>
      </c>
      <c r="BK16" s="5">
        <v>9.49</v>
      </c>
      <c r="BL16" s="6">
        <f t="shared" si="30"/>
        <v>0</v>
      </c>
      <c r="BM16" s="7">
        <f t="shared" si="31"/>
        <v>0</v>
      </c>
      <c r="BN16" s="8">
        <v>11.99</v>
      </c>
      <c r="BO16" s="5">
        <v>11.99</v>
      </c>
      <c r="BP16" s="6">
        <f t="shared" si="32"/>
        <v>0</v>
      </c>
      <c r="BQ16" s="7">
        <f t="shared" si="33"/>
        <v>0</v>
      </c>
      <c r="BR16" s="8">
        <v>9.99</v>
      </c>
      <c r="BS16" s="5">
        <v>9.99</v>
      </c>
      <c r="BT16" s="6">
        <f t="shared" si="34"/>
        <v>0</v>
      </c>
      <c r="BU16" s="7">
        <f t="shared" si="35"/>
        <v>0</v>
      </c>
      <c r="BV16">
        <f t="shared" si="36"/>
        <v>9.49</v>
      </c>
      <c r="BW16">
        <f t="shared" si="36"/>
        <v>9.49</v>
      </c>
      <c r="BX16">
        <f t="shared" si="37"/>
        <v>12.95</v>
      </c>
      <c r="BY16">
        <f t="shared" si="37"/>
        <v>12.95</v>
      </c>
      <c r="BZ16">
        <f t="shared" si="38"/>
        <v>10.72</v>
      </c>
      <c r="CA16">
        <f t="shared" si="38"/>
        <v>10.55</v>
      </c>
      <c r="CB16">
        <f t="shared" si="39"/>
        <v>1.08</v>
      </c>
      <c r="CC16">
        <f t="shared" si="39"/>
        <v>0.93</v>
      </c>
      <c r="CD16">
        <f t="shared" si="40"/>
        <v>3.46</v>
      </c>
      <c r="CE16">
        <f t="shared" si="40"/>
        <v>3.46</v>
      </c>
      <c r="CF16">
        <f t="shared" si="0"/>
        <v>32.299999999999997</v>
      </c>
      <c r="CG16">
        <f t="shared" si="0"/>
        <v>32.799999999999997</v>
      </c>
      <c r="CH16" s="20" t="b">
        <f t="shared" si="41"/>
        <v>1</v>
      </c>
    </row>
    <row r="17" spans="1:86" ht="15" customHeight="1" x14ac:dyDescent="0.25">
      <c r="A17" s="31" t="s">
        <v>71</v>
      </c>
      <c r="B17" s="31" t="s">
        <v>59</v>
      </c>
      <c r="C17" s="32">
        <v>76154</v>
      </c>
      <c r="D17" s="32" t="b">
        <f t="shared" si="1"/>
        <v>1</v>
      </c>
      <c r="E17" s="32" t="b">
        <f t="shared" si="1"/>
        <v>0</v>
      </c>
      <c r="F17" s="4">
        <v>24.99</v>
      </c>
      <c r="G17" s="5">
        <v>19.989999999999998</v>
      </c>
      <c r="H17" s="6">
        <f t="shared" si="2"/>
        <v>-5</v>
      </c>
      <c r="I17" s="7">
        <f t="shared" si="3"/>
        <v>-20</v>
      </c>
      <c r="J17" s="8">
        <v>19.989999999999998</v>
      </c>
      <c r="K17" s="5">
        <v>19.989999999999998</v>
      </c>
      <c r="L17" s="6">
        <f t="shared" si="4"/>
        <v>0</v>
      </c>
      <c r="M17" s="7">
        <f t="shared" si="5"/>
        <v>0</v>
      </c>
      <c r="N17" s="8">
        <v>23.99</v>
      </c>
      <c r="O17" s="5">
        <v>22.99</v>
      </c>
      <c r="P17" s="6">
        <f t="shared" si="6"/>
        <v>-1</v>
      </c>
      <c r="Q17" s="7">
        <f t="shared" si="7"/>
        <v>-4.2</v>
      </c>
      <c r="R17" s="8">
        <v>24.95</v>
      </c>
      <c r="S17" s="5">
        <v>24.95</v>
      </c>
      <c r="T17" s="6">
        <f t="shared" si="8"/>
        <v>0</v>
      </c>
      <c r="U17" s="7">
        <f t="shared" si="9"/>
        <v>0</v>
      </c>
      <c r="V17" s="8">
        <v>19.989999999999998</v>
      </c>
      <c r="W17" s="5">
        <v>19.989999999999998</v>
      </c>
      <c r="X17" s="6">
        <f t="shared" si="10"/>
        <v>0</v>
      </c>
      <c r="Y17" s="7">
        <f t="shared" si="11"/>
        <v>0</v>
      </c>
      <c r="Z17" s="8">
        <v>22.99</v>
      </c>
      <c r="AA17" s="5">
        <v>22.99</v>
      </c>
      <c r="AB17" s="6">
        <f t="shared" si="12"/>
        <v>0</v>
      </c>
      <c r="AC17" s="7">
        <f t="shared" si="13"/>
        <v>0</v>
      </c>
      <c r="AD17" s="8">
        <v>19.989999999999998</v>
      </c>
      <c r="AE17" s="5">
        <v>19.989999999999998</v>
      </c>
      <c r="AF17" s="6">
        <f t="shared" si="14"/>
        <v>0</v>
      </c>
      <c r="AG17" s="7">
        <f t="shared" si="15"/>
        <v>0</v>
      </c>
      <c r="AH17" s="8">
        <v>19.989999999999998</v>
      </c>
      <c r="AI17" s="5"/>
      <c r="AJ17" s="6" t="str">
        <f t="shared" si="16"/>
        <v/>
      </c>
      <c r="AK17" s="7" t="str">
        <f t="shared" si="17"/>
        <v/>
      </c>
      <c r="AL17" s="8">
        <v>23.99</v>
      </c>
      <c r="AM17" s="5">
        <v>22.99</v>
      </c>
      <c r="AN17" s="6">
        <f t="shared" si="18"/>
        <v>-1</v>
      </c>
      <c r="AO17" s="7">
        <f t="shared" si="19"/>
        <v>-4.2</v>
      </c>
      <c r="AP17" s="8">
        <v>23.99</v>
      </c>
      <c r="AQ17" s="5">
        <v>22.99</v>
      </c>
      <c r="AR17" s="6">
        <f t="shared" si="20"/>
        <v>-1</v>
      </c>
      <c r="AS17" s="7">
        <f t="shared" si="21"/>
        <v>-4.2</v>
      </c>
      <c r="AT17" s="8">
        <v>24.99</v>
      </c>
      <c r="AU17" s="5">
        <v>19.989999999999998</v>
      </c>
      <c r="AV17" s="6">
        <f t="shared" si="22"/>
        <v>-5</v>
      </c>
      <c r="AW17" s="7">
        <f t="shared" si="23"/>
        <v>-20</v>
      </c>
      <c r="AX17" s="8">
        <v>24.99</v>
      </c>
      <c r="AY17" s="5">
        <v>19.989999999999998</v>
      </c>
      <c r="AZ17" s="6">
        <f t="shared" si="24"/>
        <v>-5</v>
      </c>
      <c r="BA17" s="7">
        <f t="shared" si="25"/>
        <v>-20</v>
      </c>
      <c r="BB17" s="8">
        <v>19.989999999999998</v>
      </c>
      <c r="BC17" s="5">
        <v>19.989999999999998</v>
      </c>
      <c r="BD17" s="6">
        <f t="shared" si="26"/>
        <v>0</v>
      </c>
      <c r="BE17" s="7">
        <f t="shared" si="27"/>
        <v>0</v>
      </c>
      <c r="BF17" s="8">
        <v>19.989999999999998</v>
      </c>
      <c r="BG17" s="5">
        <v>19.989999999999998</v>
      </c>
      <c r="BH17" s="6">
        <f t="shared" si="28"/>
        <v>0</v>
      </c>
      <c r="BI17" s="7">
        <f t="shared" si="29"/>
        <v>0</v>
      </c>
      <c r="BJ17" s="8">
        <v>19.489999999999998</v>
      </c>
      <c r="BK17" s="5">
        <v>18.989999999999998</v>
      </c>
      <c r="BL17" s="6">
        <f t="shared" si="30"/>
        <v>-0.5</v>
      </c>
      <c r="BM17" s="7">
        <f t="shared" si="31"/>
        <v>-2.6</v>
      </c>
      <c r="BN17" s="8">
        <v>22.99</v>
      </c>
      <c r="BO17" s="5">
        <v>22.99</v>
      </c>
      <c r="BP17" s="6">
        <f t="shared" si="32"/>
        <v>0</v>
      </c>
      <c r="BQ17" s="7">
        <f t="shared" si="33"/>
        <v>0</v>
      </c>
      <c r="BR17" s="8">
        <v>19.989999999999998</v>
      </c>
      <c r="BS17" s="5">
        <v>19.989999999999998</v>
      </c>
      <c r="BT17" s="6">
        <f t="shared" si="34"/>
        <v>0</v>
      </c>
      <c r="BU17" s="7">
        <f t="shared" si="35"/>
        <v>0</v>
      </c>
      <c r="BV17">
        <f t="shared" si="36"/>
        <v>19.489999999999998</v>
      </c>
      <c r="BW17">
        <f t="shared" si="36"/>
        <v>18.989999999999998</v>
      </c>
      <c r="BX17">
        <f t="shared" si="37"/>
        <v>24.99</v>
      </c>
      <c r="BY17">
        <f t="shared" si="37"/>
        <v>24.95</v>
      </c>
      <c r="BZ17">
        <f t="shared" si="38"/>
        <v>22.19</v>
      </c>
      <c r="CA17">
        <f t="shared" si="38"/>
        <v>21.18</v>
      </c>
      <c r="CB17">
        <f t="shared" si="39"/>
        <v>2.21</v>
      </c>
      <c r="CC17">
        <f t="shared" si="39"/>
        <v>1.73</v>
      </c>
      <c r="CD17">
        <f t="shared" si="40"/>
        <v>5.5</v>
      </c>
      <c r="CE17">
        <f t="shared" si="40"/>
        <v>5.96</v>
      </c>
      <c r="CF17">
        <f t="shared" si="0"/>
        <v>24.8</v>
      </c>
      <c r="CG17">
        <f t="shared" si="0"/>
        <v>28.1</v>
      </c>
      <c r="CH17" s="20" t="b">
        <f t="shared" si="41"/>
        <v>1</v>
      </c>
    </row>
    <row r="18" spans="1:86" ht="15" customHeight="1" x14ac:dyDescent="0.25">
      <c r="A18" s="31" t="s">
        <v>72</v>
      </c>
      <c r="B18" s="31" t="s">
        <v>59</v>
      </c>
      <c r="C18" s="32">
        <v>76155</v>
      </c>
      <c r="D18" s="32" t="b">
        <f t="shared" si="1"/>
        <v>1</v>
      </c>
      <c r="E18" s="32" t="b">
        <f t="shared" si="1"/>
        <v>1</v>
      </c>
      <c r="F18" s="4">
        <v>69.989999999999995</v>
      </c>
      <c r="G18" s="5">
        <v>69.989999999999995</v>
      </c>
      <c r="H18" s="6">
        <f t="shared" si="2"/>
        <v>0</v>
      </c>
      <c r="I18" s="7">
        <f t="shared" si="3"/>
        <v>0</v>
      </c>
      <c r="J18" s="8">
        <v>69.989999999999995</v>
      </c>
      <c r="K18" s="5">
        <v>69.989999999999995</v>
      </c>
      <c r="L18" s="6">
        <f t="shared" si="4"/>
        <v>0</v>
      </c>
      <c r="M18" s="7">
        <f t="shared" si="5"/>
        <v>0</v>
      </c>
      <c r="N18" s="8">
        <v>79.989999999999995</v>
      </c>
      <c r="O18" s="5">
        <v>79.989999999999995</v>
      </c>
      <c r="P18" s="6">
        <f t="shared" si="6"/>
        <v>0</v>
      </c>
      <c r="Q18" s="7">
        <f t="shared" si="7"/>
        <v>0</v>
      </c>
      <c r="R18" s="8">
        <v>89.95</v>
      </c>
      <c r="S18" s="5">
        <v>89.95</v>
      </c>
      <c r="T18" s="6">
        <f t="shared" si="8"/>
        <v>0</v>
      </c>
      <c r="U18" s="7">
        <f t="shared" si="9"/>
        <v>0</v>
      </c>
      <c r="V18" s="8">
        <v>74.989999999999995</v>
      </c>
      <c r="W18" s="5">
        <v>69.989999999999995</v>
      </c>
      <c r="X18" s="6">
        <f t="shared" si="10"/>
        <v>-5</v>
      </c>
      <c r="Y18" s="7">
        <f t="shared" si="11"/>
        <v>-6.7</v>
      </c>
      <c r="Z18" s="8">
        <v>79.989999999999995</v>
      </c>
      <c r="AA18" s="5">
        <v>79.989999999999995</v>
      </c>
      <c r="AB18" s="6">
        <f t="shared" si="12"/>
        <v>0</v>
      </c>
      <c r="AC18" s="7">
        <f t="shared" si="13"/>
        <v>0</v>
      </c>
      <c r="AD18" s="8">
        <v>69.989999999999995</v>
      </c>
      <c r="AE18" s="5">
        <v>69.989999999999995</v>
      </c>
      <c r="AF18" s="6">
        <f t="shared" si="14"/>
        <v>0</v>
      </c>
      <c r="AG18" s="7">
        <f t="shared" si="15"/>
        <v>0</v>
      </c>
      <c r="AH18" s="8">
        <v>70.989999999999995</v>
      </c>
      <c r="AI18" s="5">
        <v>69.989999999999995</v>
      </c>
      <c r="AJ18" s="6">
        <f t="shared" si="16"/>
        <v>-1</v>
      </c>
      <c r="AK18" s="7">
        <f t="shared" si="17"/>
        <v>-1.4</v>
      </c>
      <c r="AL18" s="8">
        <v>79.989999999999995</v>
      </c>
      <c r="AM18" s="5">
        <v>79.989999999999995</v>
      </c>
      <c r="AN18" s="6">
        <f t="shared" si="18"/>
        <v>0</v>
      </c>
      <c r="AO18" s="7">
        <f t="shared" si="19"/>
        <v>0</v>
      </c>
      <c r="AP18" s="8">
        <v>79.989999999999995</v>
      </c>
      <c r="AQ18" s="5">
        <v>79.989999999999995</v>
      </c>
      <c r="AR18" s="6">
        <f t="shared" si="20"/>
        <v>0</v>
      </c>
      <c r="AS18" s="7">
        <f t="shared" si="21"/>
        <v>0</v>
      </c>
      <c r="AT18" s="8">
        <v>69.989999999999995</v>
      </c>
      <c r="AU18" s="5">
        <v>69.989999999999995</v>
      </c>
      <c r="AV18" s="6">
        <f t="shared" si="22"/>
        <v>0</v>
      </c>
      <c r="AW18" s="7">
        <f t="shared" si="23"/>
        <v>0</v>
      </c>
      <c r="AX18" s="8">
        <v>69.989999999999995</v>
      </c>
      <c r="AY18" s="5">
        <v>69.989999999999995</v>
      </c>
      <c r="AZ18" s="6">
        <f t="shared" si="24"/>
        <v>0</v>
      </c>
      <c r="BA18" s="7">
        <f t="shared" si="25"/>
        <v>0</v>
      </c>
      <c r="BB18" s="8">
        <v>69.989999999999995</v>
      </c>
      <c r="BC18" s="5">
        <v>69.989999999999995</v>
      </c>
      <c r="BD18" s="6">
        <f t="shared" si="26"/>
        <v>0</v>
      </c>
      <c r="BE18" s="7">
        <f t="shared" si="27"/>
        <v>0</v>
      </c>
      <c r="BF18" s="8">
        <v>74.989999999999995</v>
      </c>
      <c r="BG18" s="5">
        <v>69.989999999999995</v>
      </c>
      <c r="BH18" s="6">
        <f t="shared" si="28"/>
        <v>-5</v>
      </c>
      <c r="BI18" s="7">
        <f t="shared" si="29"/>
        <v>-6.7</v>
      </c>
      <c r="BJ18" s="8">
        <v>72.989999999999995</v>
      </c>
      <c r="BK18" s="5">
        <v>69.989999999999995</v>
      </c>
      <c r="BL18" s="6">
        <f t="shared" si="30"/>
        <v>-3</v>
      </c>
      <c r="BM18" s="7">
        <f t="shared" si="31"/>
        <v>-4.0999999999999996</v>
      </c>
      <c r="BN18" s="8">
        <v>79.989999999999995</v>
      </c>
      <c r="BO18" s="5">
        <v>69.989999999999995</v>
      </c>
      <c r="BP18" s="6">
        <f t="shared" si="32"/>
        <v>-10</v>
      </c>
      <c r="BQ18" s="7">
        <f t="shared" si="33"/>
        <v>-12.5</v>
      </c>
      <c r="BR18" s="8">
        <v>74.989999999999995</v>
      </c>
      <c r="BS18" s="5">
        <v>69.989999999999995</v>
      </c>
      <c r="BT18" s="6">
        <f t="shared" si="34"/>
        <v>-5</v>
      </c>
      <c r="BU18" s="7">
        <f t="shared" si="35"/>
        <v>-6.7</v>
      </c>
      <c r="BV18">
        <f t="shared" si="36"/>
        <v>69.989999999999995</v>
      </c>
      <c r="BW18">
        <f t="shared" si="36"/>
        <v>69.989999999999995</v>
      </c>
      <c r="BX18">
        <f t="shared" si="37"/>
        <v>89.95</v>
      </c>
      <c r="BY18">
        <f t="shared" si="37"/>
        <v>89.95</v>
      </c>
      <c r="BZ18">
        <f t="shared" si="38"/>
        <v>75.22</v>
      </c>
      <c r="CA18">
        <f t="shared" si="38"/>
        <v>73.52</v>
      </c>
      <c r="CB18">
        <f t="shared" si="39"/>
        <v>5.52</v>
      </c>
      <c r="CC18">
        <f t="shared" si="39"/>
        <v>5.88</v>
      </c>
      <c r="CD18">
        <f t="shared" si="40"/>
        <v>19.96</v>
      </c>
      <c r="CE18">
        <f t="shared" si="40"/>
        <v>19.96</v>
      </c>
      <c r="CF18">
        <f t="shared" si="0"/>
        <v>26.5</v>
      </c>
      <c r="CG18">
        <f t="shared" si="0"/>
        <v>27.1</v>
      </c>
      <c r="CH18" s="20" t="b">
        <f t="shared" si="41"/>
        <v>1</v>
      </c>
    </row>
    <row r="19" spans="1:86" ht="15" customHeight="1" x14ac:dyDescent="0.25">
      <c r="A19" s="31" t="s">
        <v>73</v>
      </c>
      <c r="B19" s="31" t="s">
        <v>59</v>
      </c>
      <c r="C19" s="32">
        <v>76156</v>
      </c>
      <c r="D19" s="32" t="b">
        <f t="shared" si="1"/>
        <v>1</v>
      </c>
      <c r="E19" s="32" t="b">
        <f t="shared" si="1"/>
        <v>1</v>
      </c>
      <c r="F19" s="4">
        <v>109.99</v>
      </c>
      <c r="G19" s="5">
        <v>99.99</v>
      </c>
      <c r="H19" s="6">
        <f t="shared" si="2"/>
        <v>-10</v>
      </c>
      <c r="I19" s="7">
        <f t="shared" si="3"/>
        <v>-9.1</v>
      </c>
      <c r="J19" s="8">
        <v>99.99</v>
      </c>
      <c r="K19" s="5">
        <v>99.99</v>
      </c>
      <c r="L19" s="6">
        <f t="shared" si="4"/>
        <v>0</v>
      </c>
      <c r="M19" s="7">
        <f t="shared" si="5"/>
        <v>0</v>
      </c>
      <c r="N19" s="8">
        <v>119.99</v>
      </c>
      <c r="O19" s="5">
        <v>114.99</v>
      </c>
      <c r="P19" s="6">
        <f t="shared" si="6"/>
        <v>-5</v>
      </c>
      <c r="Q19" s="7">
        <f t="shared" si="7"/>
        <v>-4.2</v>
      </c>
      <c r="R19" s="8">
        <v>129.94999999999999</v>
      </c>
      <c r="S19" s="5">
        <v>129.94999999999999</v>
      </c>
      <c r="T19" s="6">
        <f t="shared" si="8"/>
        <v>0</v>
      </c>
      <c r="U19" s="7">
        <f t="shared" si="9"/>
        <v>0</v>
      </c>
      <c r="V19" s="8">
        <v>109.99</v>
      </c>
      <c r="W19" s="5">
        <v>99.99</v>
      </c>
      <c r="X19" s="6">
        <f t="shared" si="10"/>
        <v>-10</v>
      </c>
      <c r="Y19" s="7">
        <f t="shared" si="11"/>
        <v>-9.1</v>
      </c>
      <c r="Z19" s="8">
        <v>119.99</v>
      </c>
      <c r="AA19" s="5">
        <v>119.99</v>
      </c>
      <c r="AB19" s="6">
        <f t="shared" si="12"/>
        <v>0</v>
      </c>
      <c r="AC19" s="7">
        <f t="shared" si="13"/>
        <v>0</v>
      </c>
      <c r="AD19" s="8">
        <v>99.99</v>
      </c>
      <c r="AE19" s="5">
        <v>99.99</v>
      </c>
      <c r="AF19" s="6">
        <f t="shared" si="14"/>
        <v>0</v>
      </c>
      <c r="AG19" s="7">
        <f t="shared" si="15"/>
        <v>0</v>
      </c>
      <c r="AH19" s="8">
        <v>99.99</v>
      </c>
      <c r="AI19" s="5">
        <v>99.99</v>
      </c>
      <c r="AJ19" s="6">
        <f t="shared" si="16"/>
        <v>0</v>
      </c>
      <c r="AK19" s="7">
        <f t="shared" si="17"/>
        <v>0</v>
      </c>
      <c r="AL19" s="8">
        <v>119.99</v>
      </c>
      <c r="AM19" s="5">
        <v>114.99</v>
      </c>
      <c r="AN19" s="6">
        <f t="shared" si="18"/>
        <v>-5</v>
      </c>
      <c r="AO19" s="7">
        <f t="shared" si="19"/>
        <v>-4.2</v>
      </c>
      <c r="AP19" s="8">
        <v>119.99</v>
      </c>
      <c r="AQ19" s="5">
        <v>114.99</v>
      </c>
      <c r="AR19" s="6">
        <f t="shared" si="20"/>
        <v>-5</v>
      </c>
      <c r="AS19" s="7">
        <f t="shared" si="21"/>
        <v>-4.2</v>
      </c>
      <c r="AT19" s="8">
        <v>109.99</v>
      </c>
      <c r="AU19" s="5">
        <v>99.99</v>
      </c>
      <c r="AV19" s="6">
        <f t="shared" si="22"/>
        <v>-10</v>
      </c>
      <c r="AW19" s="7">
        <f t="shared" si="23"/>
        <v>-9.1</v>
      </c>
      <c r="AX19" s="8">
        <v>109.99</v>
      </c>
      <c r="AY19" s="5">
        <v>99.99</v>
      </c>
      <c r="AZ19" s="6">
        <f t="shared" si="24"/>
        <v>-10</v>
      </c>
      <c r="BA19" s="7">
        <f t="shared" si="25"/>
        <v>-9.1</v>
      </c>
      <c r="BB19" s="8">
        <v>99.99</v>
      </c>
      <c r="BC19" s="5">
        <v>99.99</v>
      </c>
      <c r="BD19" s="6">
        <f t="shared" si="26"/>
        <v>0</v>
      </c>
      <c r="BE19" s="7">
        <f t="shared" si="27"/>
        <v>0</v>
      </c>
      <c r="BF19" s="8">
        <v>109.99</v>
      </c>
      <c r="BG19" s="5">
        <v>99.99</v>
      </c>
      <c r="BH19" s="6">
        <f t="shared" si="28"/>
        <v>-10</v>
      </c>
      <c r="BI19" s="7">
        <f t="shared" si="29"/>
        <v>-9.1</v>
      </c>
      <c r="BJ19" s="8">
        <v>103.99</v>
      </c>
      <c r="BK19" s="5">
        <v>99.99</v>
      </c>
      <c r="BL19" s="6">
        <f t="shared" si="30"/>
        <v>-4</v>
      </c>
      <c r="BM19" s="7">
        <f t="shared" si="31"/>
        <v>-3.8</v>
      </c>
      <c r="BN19" s="8">
        <v>109.99</v>
      </c>
      <c r="BO19" s="5">
        <v>109.99</v>
      </c>
      <c r="BP19" s="6">
        <f t="shared" si="32"/>
        <v>0</v>
      </c>
      <c r="BQ19" s="7">
        <f t="shared" si="33"/>
        <v>0</v>
      </c>
      <c r="BR19" s="8">
        <v>109.99</v>
      </c>
      <c r="BS19" s="5">
        <v>99.99</v>
      </c>
      <c r="BT19" s="6">
        <f t="shared" si="34"/>
        <v>-10</v>
      </c>
      <c r="BU19" s="7">
        <f t="shared" si="35"/>
        <v>-9.1</v>
      </c>
      <c r="BV19">
        <f t="shared" si="36"/>
        <v>99.99</v>
      </c>
      <c r="BW19">
        <f t="shared" si="36"/>
        <v>99.99</v>
      </c>
      <c r="BX19">
        <f t="shared" si="37"/>
        <v>129.94999999999999</v>
      </c>
      <c r="BY19">
        <f t="shared" si="37"/>
        <v>129.94999999999999</v>
      </c>
      <c r="BZ19">
        <f t="shared" si="38"/>
        <v>110.81</v>
      </c>
      <c r="CA19">
        <f t="shared" si="38"/>
        <v>106.16</v>
      </c>
      <c r="CB19">
        <f t="shared" si="39"/>
        <v>8.48</v>
      </c>
      <c r="CC19">
        <f t="shared" si="39"/>
        <v>9.15</v>
      </c>
      <c r="CD19">
        <f t="shared" si="40"/>
        <v>29.96</v>
      </c>
      <c r="CE19">
        <f t="shared" si="40"/>
        <v>29.96</v>
      </c>
      <c r="CF19">
        <f t="shared" si="0"/>
        <v>27</v>
      </c>
      <c r="CG19">
        <f t="shared" si="0"/>
        <v>28.2</v>
      </c>
      <c r="CH19" s="20" t="b">
        <f t="shared" si="41"/>
        <v>1</v>
      </c>
    </row>
    <row r="20" spans="1:86" ht="15" customHeight="1" x14ac:dyDescent="0.25">
      <c r="A20" s="31" t="s">
        <v>74</v>
      </c>
      <c r="B20" s="31" t="s">
        <v>59</v>
      </c>
      <c r="C20" s="32">
        <v>76175</v>
      </c>
      <c r="D20" s="32" t="b">
        <f t="shared" si="1"/>
        <v>1</v>
      </c>
      <c r="E20" s="32" t="b">
        <f t="shared" si="1"/>
        <v>1</v>
      </c>
      <c r="F20" s="4">
        <v>79.989999999999995</v>
      </c>
      <c r="G20" s="5">
        <v>79.989999999999995</v>
      </c>
      <c r="H20" s="6">
        <f t="shared" si="2"/>
        <v>0</v>
      </c>
      <c r="I20" s="7">
        <f t="shared" si="3"/>
        <v>0</v>
      </c>
      <c r="J20" s="8">
        <v>79.989999999999995</v>
      </c>
      <c r="K20" s="5">
        <v>79.989999999999995</v>
      </c>
      <c r="L20" s="6">
        <f t="shared" si="4"/>
        <v>0</v>
      </c>
      <c r="M20" s="7">
        <f t="shared" si="5"/>
        <v>0</v>
      </c>
      <c r="N20" s="8">
        <v>94.99</v>
      </c>
      <c r="O20" s="5">
        <v>92.99</v>
      </c>
      <c r="P20" s="6">
        <f t="shared" si="6"/>
        <v>-2</v>
      </c>
      <c r="Q20" s="7">
        <f t="shared" si="7"/>
        <v>-2.1</v>
      </c>
      <c r="R20" s="8">
        <v>99.95</v>
      </c>
      <c r="S20" s="5">
        <v>99.95</v>
      </c>
      <c r="T20" s="6">
        <f t="shared" si="8"/>
        <v>0</v>
      </c>
      <c r="U20" s="7">
        <f t="shared" si="9"/>
        <v>0</v>
      </c>
      <c r="V20" s="8">
        <v>84.99</v>
      </c>
      <c r="W20" s="5">
        <v>79.989999999999995</v>
      </c>
      <c r="X20" s="6">
        <f t="shared" si="10"/>
        <v>-5</v>
      </c>
      <c r="Y20" s="7">
        <f t="shared" si="11"/>
        <v>-5.9</v>
      </c>
      <c r="Z20" s="8">
        <v>99.99</v>
      </c>
      <c r="AA20" s="5">
        <v>99.99</v>
      </c>
      <c r="AB20" s="6">
        <f t="shared" si="12"/>
        <v>0</v>
      </c>
      <c r="AC20" s="7">
        <f t="shared" si="13"/>
        <v>0</v>
      </c>
      <c r="AD20" s="8">
        <v>79.989999999999995</v>
      </c>
      <c r="AE20" s="5">
        <v>79.989999999999995</v>
      </c>
      <c r="AF20" s="6">
        <f t="shared" si="14"/>
        <v>0</v>
      </c>
      <c r="AG20" s="7">
        <f t="shared" si="15"/>
        <v>0</v>
      </c>
      <c r="AH20" s="8">
        <v>80.989999999999995</v>
      </c>
      <c r="AI20" s="5">
        <v>79.989999999999995</v>
      </c>
      <c r="AJ20" s="6">
        <f t="shared" si="16"/>
        <v>-1</v>
      </c>
      <c r="AK20" s="7">
        <f t="shared" si="17"/>
        <v>-1.2</v>
      </c>
      <c r="AL20" s="8">
        <v>94.99</v>
      </c>
      <c r="AM20" s="5">
        <v>92.99</v>
      </c>
      <c r="AN20" s="6">
        <f t="shared" si="18"/>
        <v>-2</v>
      </c>
      <c r="AO20" s="7">
        <f t="shared" si="19"/>
        <v>-2.1</v>
      </c>
      <c r="AP20" s="8">
        <v>94.99</v>
      </c>
      <c r="AQ20" s="5">
        <v>92.99</v>
      </c>
      <c r="AR20" s="6">
        <f t="shared" si="20"/>
        <v>-2</v>
      </c>
      <c r="AS20" s="7">
        <f t="shared" si="21"/>
        <v>-2.1</v>
      </c>
      <c r="AT20" s="8">
        <v>79.989999999999995</v>
      </c>
      <c r="AU20" s="5">
        <v>79.989999999999995</v>
      </c>
      <c r="AV20" s="6">
        <f t="shared" si="22"/>
        <v>0</v>
      </c>
      <c r="AW20" s="7">
        <f t="shared" si="23"/>
        <v>0</v>
      </c>
      <c r="AX20" s="8">
        <v>79.989999999999995</v>
      </c>
      <c r="AY20" s="5">
        <v>79.989999999999995</v>
      </c>
      <c r="AZ20" s="6">
        <f t="shared" si="24"/>
        <v>0</v>
      </c>
      <c r="BA20" s="7">
        <f t="shared" si="25"/>
        <v>0</v>
      </c>
      <c r="BB20" s="8">
        <v>79.989999999999995</v>
      </c>
      <c r="BC20" s="5">
        <v>79.989999999999995</v>
      </c>
      <c r="BD20" s="6">
        <f t="shared" si="26"/>
        <v>0</v>
      </c>
      <c r="BE20" s="7">
        <f t="shared" si="27"/>
        <v>0</v>
      </c>
      <c r="BF20" s="8">
        <v>89.99</v>
      </c>
      <c r="BG20" s="5">
        <v>79.989999999999995</v>
      </c>
      <c r="BH20" s="6">
        <f t="shared" si="28"/>
        <v>-10</v>
      </c>
      <c r="BI20" s="7">
        <f t="shared" si="29"/>
        <v>-11.1</v>
      </c>
      <c r="BJ20" s="8">
        <v>82.99</v>
      </c>
      <c r="BK20" s="5">
        <v>79.989999999999995</v>
      </c>
      <c r="BL20" s="6">
        <f t="shared" si="30"/>
        <v>-3</v>
      </c>
      <c r="BM20" s="7">
        <f t="shared" si="31"/>
        <v>-3.6</v>
      </c>
      <c r="BN20" s="8">
        <v>89.99</v>
      </c>
      <c r="BO20" s="5">
        <v>89.99</v>
      </c>
      <c r="BP20" s="6">
        <f t="shared" si="32"/>
        <v>0</v>
      </c>
      <c r="BQ20" s="7">
        <f t="shared" si="33"/>
        <v>0</v>
      </c>
      <c r="BR20" s="8">
        <v>89.99</v>
      </c>
      <c r="BS20" s="5">
        <v>79.989999999999995</v>
      </c>
      <c r="BT20" s="6">
        <f t="shared" si="34"/>
        <v>-10</v>
      </c>
      <c r="BU20" s="7">
        <f t="shared" si="35"/>
        <v>-11.1</v>
      </c>
      <c r="BV20">
        <f t="shared" si="36"/>
        <v>79.989999999999995</v>
      </c>
      <c r="BW20">
        <f t="shared" si="36"/>
        <v>79.989999999999995</v>
      </c>
      <c r="BX20">
        <f t="shared" si="37"/>
        <v>99.99</v>
      </c>
      <c r="BY20">
        <f t="shared" si="37"/>
        <v>99.99</v>
      </c>
      <c r="BZ20">
        <f t="shared" si="38"/>
        <v>87.28</v>
      </c>
      <c r="CA20">
        <f t="shared" si="38"/>
        <v>85.22</v>
      </c>
      <c r="CB20">
        <f t="shared" si="39"/>
        <v>7.29</v>
      </c>
      <c r="CC20">
        <f t="shared" si="39"/>
        <v>7.44</v>
      </c>
      <c r="CD20">
        <f t="shared" si="40"/>
        <v>20</v>
      </c>
      <c r="CE20">
        <f t="shared" si="40"/>
        <v>20</v>
      </c>
      <c r="CF20">
        <f t="shared" si="0"/>
        <v>22.9</v>
      </c>
      <c r="CG20">
        <f t="shared" si="0"/>
        <v>23.5</v>
      </c>
      <c r="CH20" s="20" t="b">
        <f t="shared" si="41"/>
        <v>1</v>
      </c>
    </row>
    <row r="21" spans="1:86" ht="15" customHeight="1" x14ac:dyDescent="0.25">
      <c r="A21" s="31" t="s">
        <v>75</v>
      </c>
      <c r="B21" s="31" t="s">
        <v>59</v>
      </c>
      <c r="C21" s="32">
        <v>76176</v>
      </c>
      <c r="D21" s="32" t="b">
        <f t="shared" si="1"/>
        <v>1</v>
      </c>
      <c r="E21" s="32" t="b">
        <f t="shared" si="1"/>
        <v>1</v>
      </c>
      <c r="F21" s="4">
        <v>34.99</v>
      </c>
      <c r="G21" s="5">
        <v>29.99</v>
      </c>
      <c r="H21" s="6">
        <f t="shared" si="2"/>
        <v>-5.0000000000000036</v>
      </c>
      <c r="I21" s="7">
        <f t="shared" si="3"/>
        <v>-14.3</v>
      </c>
      <c r="J21" s="8">
        <v>29.99</v>
      </c>
      <c r="K21" s="5">
        <v>29.99</v>
      </c>
      <c r="L21" s="6">
        <f t="shared" si="4"/>
        <v>0</v>
      </c>
      <c r="M21" s="7">
        <f t="shared" si="5"/>
        <v>0</v>
      </c>
      <c r="N21" s="8">
        <v>35.99</v>
      </c>
      <c r="O21" s="5">
        <v>34.99</v>
      </c>
      <c r="P21" s="6">
        <f t="shared" si="6"/>
        <v>-1</v>
      </c>
      <c r="Q21" s="7">
        <f t="shared" si="7"/>
        <v>-2.8</v>
      </c>
      <c r="R21" s="8">
        <v>34.950000000000003</v>
      </c>
      <c r="S21" s="5">
        <v>34.950000000000003</v>
      </c>
      <c r="T21" s="6">
        <f t="shared" si="8"/>
        <v>0</v>
      </c>
      <c r="U21" s="7">
        <f t="shared" si="9"/>
        <v>0</v>
      </c>
      <c r="V21" s="8">
        <v>29.99</v>
      </c>
      <c r="W21" s="5">
        <v>29.99</v>
      </c>
      <c r="X21" s="6">
        <f t="shared" si="10"/>
        <v>0</v>
      </c>
      <c r="Y21" s="7">
        <f t="shared" si="11"/>
        <v>0</v>
      </c>
      <c r="Z21" s="8">
        <v>34.99</v>
      </c>
      <c r="AA21" s="5">
        <v>34.99</v>
      </c>
      <c r="AB21" s="6">
        <f t="shared" si="12"/>
        <v>0</v>
      </c>
      <c r="AC21" s="7">
        <f t="shared" si="13"/>
        <v>0</v>
      </c>
      <c r="AD21" s="8">
        <v>29.99</v>
      </c>
      <c r="AE21" s="5">
        <v>29.99</v>
      </c>
      <c r="AF21" s="6">
        <f t="shared" si="14"/>
        <v>0</v>
      </c>
      <c r="AG21" s="7">
        <f t="shared" si="15"/>
        <v>0</v>
      </c>
      <c r="AH21" s="8">
        <v>31.99</v>
      </c>
      <c r="AI21" s="5">
        <v>29.99</v>
      </c>
      <c r="AJ21" s="6">
        <f t="shared" si="16"/>
        <v>-2</v>
      </c>
      <c r="AK21" s="7">
        <f t="shared" si="17"/>
        <v>-6.3</v>
      </c>
      <c r="AL21" s="8">
        <v>35.99</v>
      </c>
      <c r="AM21" s="5">
        <v>34.99</v>
      </c>
      <c r="AN21" s="6">
        <f t="shared" si="18"/>
        <v>-1</v>
      </c>
      <c r="AO21" s="7">
        <f t="shared" si="19"/>
        <v>-2.8</v>
      </c>
      <c r="AP21" s="8">
        <v>35.99</v>
      </c>
      <c r="AQ21" s="5">
        <v>34.99</v>
      </c>
      <c r="AR21" s="6">
        <f t="shared" si="20"/>
        <v>-1</v>
      </c>
      <c r="AS21" s="7">
        <f t="shared" si="21"/>
        <v>-2.8</v>
      </c>
      <c r="AT21" s="8">
        <v>29.99</v>
      </c>
      <c r="AU21" s="5">
        <v>29.99</v>
      </c>
      <c r="AV21" s="6">
        <f t="shared" si="22"/>
        <v>0</v>
      </c>
      <c r="AW21" s="7">
        <f t="shared" si="23"/>
        <v>0</v>
      </c>
      <c r="AX21" s="8">
        <v>34.99</v>
      </c>
      <c r="AY21" s="5">
        <v>29.99</v>
      </c>
      <c r="AZ21" s="6">
        <f t="shared" si="24"/>
        <v>-5.0000000000000036</v>
      </c>
      <c r="BA21" s="7">
        <f t="shared" si="25"/>
        <v>-14.3</v>
      </c>
      <c r="BB21" s="8">
        <v>29.99</v>
      </c>
      <c r="BC21" s="5">
        <v>29.99</v>
      </c>
      <c r="BD21" s="6">
        <f t="shared" si="26"/>
        <v>0</v>
      </c>
      <c r="BE21" s="7">
        <f t="shared" si="27"/>
        <v>0</v>
      </c>
      <c r="BF21" s="8">
        <v>29.99</v>
      </c>
      <c r="BG21" s="5">
        <v>29.99</v>
      </c>
      <c r="BH21" s="6">
        <f t="shared" si="28"/>
        <v>0</v>
      </c>
      <c r="BI21" s="7">
        <f t="shared" si="29"/>
        <v>0</v>
      </c>
      <c r="BJ21" s="8">
        <v>29.49</v>
      </c>
      <c r="BK21" s="5">
        <v>27.99</v>
      </c>
      <c r="BL21" s="6">
        <f t="shared" si="30"/>
        <v>-1.5</v>
      </c>
      <c r="BM21" s="7">
        <f t="shared" si="31"/>
        <v>-5.0999999999999996</v>
      </c>
      <c r="BN21" s="8">
        <v>31.99</v>
      </c>
      <c r="BO21" s="5">
        <v>31.99</v>
      </c>
      <c r="BP21" s="6">
        <f t="shared" si="32"/>
        <v>0</v>
      </c>
      <c r="BQ21" s="7">
        <f t="shared" si="33"/>
        <v>0</v>
      </c>
      <c r="BR21" s="8">
        <v>29.99</v>
      </c>
      <c r="BS21" s="5">
        <v>29.99</v>
      </c>
      <c r="BT21" s="6">
        <f t="shared" si="34"/>
        <v>0</v>
      </c>
      <c r="BU21" s="7">
        <f t="shared" si="35"/>
        <v>0</v>
      </c>
      <c r="BV21">
        <f t="shared" si="36"/>
        <v>29.49</v>
      </c>
      <c r="BW21">
        <f t="shared" si="36"/>
        <v>27.99</v>
      </c>
      <c r="BX21">
        <f t="shared" si="37"/>
        <v>35.99</v>
      </c>
      <c r="BY21">
        <f t="shared" si="37"/>
        <v>34.99</v>
      </c>
      <c r="BZ21">
        <f t="shared" si="38"/>
        <v>32.43</v>
      </c>
      <c r="CA21">
        <f t="shared" si="38"/>
        <v>31.46</v>
      </c>
      <c r="CB21">
        <f t="shared" si="39"/>
        <v>2.6</v>
      </c>
      <c r="CC21">
        <f t="shared" si="39"/>
        <v>2.38</v>
      </c>
      <c r="CD21">
        <f t="shared" si="40"/>
        <v>6.5</v>
      </c>
      <c r="CE21">
        <f t="shared" si="40"/>
        <v>7</v>
      </c>
      <c r="CF21">
        <f t="shared" si="0"/>
        <v>20</v>
      </c>
      <c r="CG21">
        <f t="shared" si="0"/>
        <v>22.3</v>
      </c>
      <c r="CH21" s="20" t="b">
        <f t="shared" si="41"/>
        <v>1</v>
      </c>
    </row>
    <row r="22" spans="1:86" ht="15" customHeight="1" x14ac:dyDescent="0.25">
      <c r="A22" s="31" t="s">
        <v>76</v>
      </c>
      <c r="B22" s="31" t="s">
        <v>59</v>
      </c>
      <c r="C22" s="32">
        <v>76177</v>
      </c>
      <c r="D22" s="32" t="b">
        <f t="shared" si="1"/>
        <v>1</v>
      </c>
      <c r="E22" s="32" t="b">
        <f t="shared" si="1"/>
        <v>1</v>
      </c>
      <c r="F22" s="4">
        <v>44.99</v>
      </c>
      <c r="G22" s="5">
        <v>39.99</v>
      </c>
      <c r="H22" s="6">
        <f t="shared" si="2"/>
        <v>-5</v>
      </c>
      <c r="I22" s="7">
        <f t="shared" si="3"/>
        <v>-11.1</v>
      </c>
      <c r="J22" s="8">
        <v>39.99</v>
      </c>
      <c r="K22" s="5">
        <v>39.99</v>
      </c>
      <c r="L22" s="6">
        <f t="shared" si="4"/>
        <v>0</v>
      </c>
      <c r="M22" s="7">
        <f t="shared" si="5"/>
        <v>0</v>
      </c>
      <c r="N22" s="8">
        <v>47.99</v>
      </c>
      <c r="O22" s="5">
        <v>46.99</v>
      </c>
      <c r="P22" s="6">
        <f t="shared" si="6"/>
        <v>-1</v>
      </c>
      <c r="Q22" s="7">
        <f t="shared" si="7"/>
        <v>-2.1</v>
      </c>
      <c r="R22" s="8">
        <v>49.95</v>
      </c>
      <c r="S22" s="5">
        <v>49.95</v>
      </c>
      <c r="T22" s="6">
        <f t="shared" si="8"/>
        <v>0</v>
      </c>
      <c r="U22" s="7">
        <f t="shared" si="9"/>
        <v>0</v>
      </c>
      <c r="V22" s="8">
        <v>39.99</v>
      </c>
      <c r="W22" s="5">
        <v>39.99</v>
      </c>
      <c r="X22" s="6">
        <f t="shared" si="10"/>
        <v>0</v>
      </c>
      <c r="Y22" s="7">
        <f t="shared" si="11"/>
        <v>0</v>
      </c>
      <c r="Z22" s="8">
        <v>47.99</v>
      </c>
      <c r="AA22" s="5">
        <v>47.99</v>
      </c>
      <c r="AB22" s="6">
        <f t="shared" si="12"/>
        <v>0</v>
      </c>
      <c r="AC22" s="7">
        <f t="shared" si="13"/>
        <v>0</v>
      </c>
      <c r="AD22" s="8">
        <v>39.99</v>
      </c>
      <c r="AE22" s="5">
        <v>39.99</v>
      </c>
      <c r="AF22" s="6">
        <f t="shared" si="14"/>
        <v>0</v>
      </c>
      <c r="AG22" s="7">
        <f t="shared" si="15"/>
        <v>0</v>
      </c>
      <c r="AH22" s="8">
        <v>42.99</v>
      </c>
      <c r="AI22" s="5">
        <v>39.99</v>
      </c>
      <c r="AJ22" s="6">
        <f t="shared" si="16"/>
        <v>-3</v>
      </c>
      <c r="AK22" s="7">
        <f t="shared" si="17"/>
        <v>-7</v>
      </c>
      <c r="AL22" s="8">
        <v>47.99</v>
      </c>
      <c r="AM22" s="5">
        <v>46.99</v>
      </c>
      <c r="AN22" s="6">
        <f t="shared" si="18"/>
        <v>-1</v>
      </c>
      <c r="AO22" s="7">
        <f t="shared" si="19"/>
        <v>-2.1</v>
      </c>
      <c r="AP22" s="8">
        <v>47.99</v>
      </c>
      <c r="AQ22" s="5">
        <v>46.99</v>
      </c>
      <c r="AR22" s="6">
        <f t="shared" si="20"/>
        <v>-1</v>
      </c>
      <c r="AS22" s="7">
        <f t="shared" si="21"/>
        <v>-2.1</v>
      </c>
      <c r="AT22" s="8">
        <v>39.99</v>
      </c>
      <c r="AU22" s="5">
        <v>39.99</v>
      </c>
      <c r="AV22" s="6">
        <f t="shared" si="22"/>
        <v>0</v>
      </c>
      <c r="AW22" s="7">
        <f t="shared" si="23"/>
        <v>0</v>
      </c>
      <c r="AX22" s="8">
        <v>44.99</v>
      </c>
      <c r="AY22" s="5">
        <v>39.99</v>
      </c>
      <c r="AZ22" s="6">
        <f t="shared" si="24"/>
        <v>-5</v>
      </c>
      <c r="BA22" s="7">
        <f t="shared" si="25"/>
        <v>-11.1</v>
      </c>
      <c r="BB22" s="8">
        <v>39.99</v>
      </c>
      <c r="BC22" s="5">
        <v>39.99</v>
      </c>
      <c r="BD22" s="6">
        <f t="shared" si="26"/>
        <v>0</v>
      </c>
      <c r="BE22" s="7">
        <f t="shared" si="27"/>
        <v>0</v>
      </c>
      <c r="BF22" s="8">
        <v>39.99</v>
      </c>
      <c r="BG22" s="5">
        <v>39.99</v>
      </c>
      <c r="BH22" s="6">
        <f t="shared" si="28"/>
        <v>0</v>
      </c>
      <c r="BI22" s="7">
        <f t="shared" si="29"/>
        <v>0</v>
      </c>
      <c r="BJ22" s="8">
        <v>39.99</v>
      </c>
      <c r="BK22" s="5">
        <v>39.99</v>
      </c>
      <c r="BL22" s="6">
        <f t="shared" si="30"/>
        <v>0</v>
      </c>
      <c r="BM22" s="7">
        <f t="shared" si="31"/>
        <v>0</v>
      </c>
      <c r="BN22" s="8">
        <v>44.99</v>
      </c>
      <c r="BO22" s="5">
        <v>44.99</v>
      </c>
      <c r="BP22" s="6">
        <f t="shared" si="32"/>
        <v>0</v>
      </c>
      <c r="BQ22" s="7">
        <f t="shared" si="33"/>
        <v>0</v>
      </c>
      <c r="BR22" s="8">
        <v>39.99</v>
      </c>
      <c r="BS22" s="5">
        <v>39.99</v>
      </c>
      <c r="BT22" s="6">
        <f t="shared" si="34"/>
        <v>0</v>
      </c>
      <c r="BU22" s="7">
        <f t="shared" si="35"/>
        <v>0</v>
      </c>
      <c r="BV22">
        <f t="shared" si="36"/>
        <v>39.99</v>
      </c>
      <c r="BW22">
        <f t="shared" si="36"/>
        <v>39.99</v>
      </c>
      <c r="BX22">
        <f t="shared" si="37"/>
        <v>49.95</v>
      </c>
      <c r="BY22">
        <f t="shared" si="37"/>
        <v>49.95</v>
      </c>
      <c r="BZ22">
        <f t="shared" si="38"/>
        <v>43.52</v>
      </c>
      <c r="CA22">
        <f t="shared" si="38"/>
        <v>42.58</v>
      </c>
      <c r="CB22">
        <f t="shared" si="39"/>
        <v>3.66</v>
      </c>
      <c r="CC22">
        <f t="shared" si="39"/>
        <v>3.61</v>
      </c>
      <c r="CD22">
        <f t="shared" si="40"/>
        <v>9.9600000000000009</v>
      </c>
      <c r="CE22">
        <f t="shared" si="40"/>
        <v>9.9600000000000009</v>
      </c>
      <c r="CF22">
        <f t="shared" si="0"/>
        <v>22.9</v>
      </c>
      <c r="CG22">
        <f t="shared" si="0"/>
        <v>23.4</v>
      </c>
      <c r="CH22" s="20" t="b">
        <f t="shared" si="41"/>
        <v>1</v>
      </c>
    </row>
    <row r="23" spans="1:86" ht="15" customHeight="1" x14ac:dyDescent="0.25">
      <c r="A23" s="31" t="s">
        <v>77</v>
      </c>
      <c r="B23" s="31" t="s">
        <v>59</v>
      </c>
      <c r="C23" s="32">
        <v>76184</v>
      </c>
      <c r="D23" s="32" t="b">
        <f t="shared" si="1"/>
        <v>1</v>
      </c>
      <c r="E23" s="32" t="b">
        <f t="shared" si="1"/>
        <v>1</v>
      </c>
      <c r="F23" s="4">
        <v>19.989999999999998</v>
      </c>
      <c r="G23" s="5">
        <v>19.989999999999998</v>
      </c>
      <c r="H23" s="6">
        <f t="shared" si="2"/>
        <v>0</v>
      </c>
      <c r="I23" s="7">
        <f t="shared" si="3"/>
        <v>0</v>
      </c>
      <c r="J23" s="8">
        <v>19.989999999999998</v>
      </c>
      <c r="K23" s="5">
        <v>19.989999999999998</v>
      </c>
      <c r="L23" s="6">
        <f t="shared" si="4"/>
        <v>0</v>
      </c>
      <c r="M23" s="7">
        <f t="shared" si="5"/>
        <v>0</v>
      </c>
      <c r="N23" s="8">
        <v>22.99</v>
      </c>
      <c r="O23" s="5">
        <v>22.99</v>
      </c>
      <c r="P23" s="6">
        <f t="shared" si="6"/>
        <v>0</v>
      </c>
      <c r="Q23" s="7">
        <f t="shared" si="7"/>
        <v>0</v>
      </c>
      <c r="R23" s="8">
        <v>24.95</v>
      </c>
      <c r="S23" s="5">
        <v>24.95</v>
      </c>
      <c r="T23" s="6">
        <f t="shared" si="8"/>
        <v>0</v>
      </c>
      <c r="U23" s="7">
        <f t="shared" si="9"/>
        <v>0</v>
      </c>
      <c r="V23" s="8">
        <v>19.989999999999998</v>
      </c>
      <c r="W23" s="5">
        <v>19.989999999999998</v>
      </c>
      <c r="X23" s="6">
        <f t="shared" si="10"/>
        <v>0</v>
      </c>
      <c r="Y23" s="7">
        <f t="shared" si="11"/>
        <v>0</v>
      </c>
      <c r="Z23" s="8">
        <v>22.99</v>
      </c>
      <c r="AA23" s="5">
        <v>22.99</v>
      </c>
      <c r="AB23" s="6">
        <f t="shared" si="12"/>
        <v>0</v>
      </c>
      <c r="AC23" s="7">
        <f t="shared" si="13"/>
        <v>0</v>
      </c>
      <c r="AD23" s="8">
        <v>19.989999999999998</v>
      </c>
      <c r="AE23" s="5">
        <v>19.989999999999998</v>
      </c>
      <c r="AF23" s="6">
        <f t="shared" si="14"/>
        <v>0</v>
      </c>
      <c r="AG23" s="7">
        <f t="shared" si="15"/>
        <v>0</v>
      </c>
      <c r="AH23" s="8">
        <v>19.989999999999998</v>
      </c>
      <c r="AI23" s="5">
        <v>19.989999999999998</v>
      </c>
      <c r="AJ23" s="6">
        <f t="shared" si="16"/>
        <v>0</v>
      </c>
      <c r="AK23" s="7">
        <f t="shared" si="17"/>
        <v>0</v>
      </c>
      <c r="AL23" s="8">
        <v>22.99</v>
      </c>
      <c r="AM23" s="5">
        <v>22.99</v>
      </c>
      <c r="AN23" s="6">
        <f t="shared" si="18"/>
        <v>0</v>
      </c>
      <c r="AO23" s="7">
        <f t="shared" si="19"/>
        <v>0</v>
      </c>
      <c r="AP23" s="8">
        <v>22.99</v>
      </c>
      <c r="AQ23" s="5">
        <v>22.99</v>
      </c>
      <c r="AR23" s="6">
        <f t="shared" si="20"/>
        <v>0</v>
      </c>
      <c r="AS23" s="7">
        <f t="shared" si="21"/>
        <v>0</v>
      </c>
      <c r="AT23" s="8">
        <v>19.989999999999998</v>
      </c>
      <c r="AU23" s="5">
        <v>19.989999999999998</v>
      </c>
      <c r="AV23" s="6">
        <f t="shared" si="22"/>
        <v>0</v>
      </c>
      <c r="AW23" s="7">
        <f t="shared" si="23"/>
        <v>0</v>
      </c>
      <c r="AX23" s="8">
        <v>19.989999999999998</v>
      </c>
      <c r="AY23" s="5">
        <v>19.989999999999998</v>
      </c>
      <c r="AZ23" s="6">
        <f t="shared" si="24"/>
        <v>0</v>
      </c>
      <c r="BA23" s="7">
        <f t="shared" si="25"/>
        <v>0</v>
      </c>
      <c r="BB23" s="8">
        <v>19.989999999999998</v>
      </c>
      <c r="BC23" s="5">
        <v>19.989999999999998</v>
      </c>
      <c r="BD23" s="6">
        <f t="shared" si="26"/>
        <v>0</v>
      </c>
      <c r="BE23" s="7">
        <f t="shared" si="27"/>
        <v>0</v>
      </c>
      <c r="BF23" s="8">
        <v>19.989999999999998</v>
      </c>
      <c r="BG23" s="5">
        <v>19.989999999999998</v>
      </c>
      <c r="BH23" s="6">
        <f t="shared" si="28"/>
        <v>0</v>
      </c>
      <c r="BI23" s="7">
        <f t="shared" si="29"/>
        <v>0</v>
      </c>
      <c r="BJ23" s="8">
        <v>19.489999999999998</v>
      </c>
      <c r="BK23" s="5">
        <v>18.989999999999998</v>
      </c>
      <c r="BL23" s="6">
        <f t="shared" si="30"/>
        <v>-0.5</v>
      </c>
      <c r="BM23" s="7">
        <f t="shared" si="31"/>
        <v>-2.6</v>
      </c>
      <c r="BN23" s="8">
        <v>22.99</v>
      </c>
      <c r="BO23" s="5">
        <v>22.99</v>
      </c>
      <c r="BP23" s="6">
        <f t="shared" si="32"/>
        <v>0</v>
      </c>
      <c r="BQ23" s="7">
        <f t="shared" si="33"/>
        <v>0</v>
      </c>
      <c r="BR23" s="8">
        <v>19.989999999999998</v>
      </c>
      <c r="BS23" s="5">
        <v>19.989999999999998</v>
      </c>
      <c r="BT23" s="6">
        <f t="shared" si="34"/>
        <v>0</v>
      </c>
      <c r="BU23" s="7">
        <f t="shared" si="35"/>
        <v>0</v>
      </c>
      <c r="BV23">
        <f t="shared" si="36"/>
        <v>19.489999999999998</v>
      </c>
      <c r="BW23">
        <f t="shared" si="36"/>
        <v>18.989999999999998</v>
      </c>
      <c r="BX23">
        <f t="shared" si="37"/>
        <v>24.95</v>
      </c>
      <c r="BY23">
        <f t="shared" si="37"/>
        <v>24.95</v>
      </c>
      <c r="BZ23">
        <f t="shared" si="38"/>
        <v>21.13</v>
      </c>
      <c r="CA23">
        <f t="shared" si="38"/>
        <v>21.11</v>
      </c>
      <c r="CB23">
        <f t="shared" si="39"/>
        <v>1.67</v>
      </c>
      <c r="CC23">
        <f t="shared" si="39"/>
        <v>1.71</v>
      </c>
      <c r="CD23">
        <f t="shared" si="40"/>
        <v>5.46</v>
      </c>
      <c r="CE23">
        <f t="shared" si="40"/>
        <v>5.96</v>
      </c>
      <c r="CF23">
        <f t="shared" si="0"/>
        <v>25.8</v>
      </c>
      <c r="CG23">
        <f t="shared" si="0"/>
        <v>28.2</v>
      </c>
      <c r="CH23" s="20" t="b">
        <f t="shared" si="41"/>
        <v>1</v>
      </c>
    </row>
    <row r="24" spans="1:86" ht="15" customHeight="1" x14ac:dyDescent="0.25">
      <c r="A24" s="31" t="s">
        <v>78</v>
      </c>
      <c r="B24" s="31" t="s">
        <v>59</v>
      </c>
      <c r="C24" s="32">
        <v>76185</v>
      </c>
      <c r="D24" s="32" t="b">
        <f t="shared" si="1"/>
        <v>1</v>
      </c>
      <c r="E24" s="32" t="b">
        <f t="shared" si="1"/>
        <v>1</v>
      </c>
      <c r="F24" s="4">
        <v>44.99</v>
      </c>
      <c r="G24" s="5">
        <v>39.99</v>
      </c>
      <c r="H24" s="6">
        <f t="shared" si="2"/>
        <v>-5</v>
      </c>
      <c r="I24" s="7">
        <f t="shared" si="3"/>
        <v>-11.1</v>
      </c>
      <c r="J24" s="8">
        <v>39.99</v>
      </c>
      <c r="K24" s="5">
        <v>39.99</v>
      </c>
      <c r="L24" s="6">
        <f t="shared" si="4"/>
        <v>0</v>
      </c>
      <c r="M24" s="7">
        <f t="shared" si="5"/>
        <v>0</v>
      </c>
      <c r="N24" s="8">
        <v>47.99</v>
      </c>
      <c r="O24" s="5">
        <v>46.99</v>
      </c>
      <c r="P24" s="6">
        <f t="shared" si="6"/>
        <v>-1</v>
      </c>
      <c r="Q24" s="7">
        <f t="shared" si="7"/>
        <v>-2.1</v>
      </c>
      <c r="R24" s="8">
        <v>49.95</v>
      </c>
      <c r="S24" s="5">
        <v>49.95</v>
      </c>
      <c r="T24" s="6">
        <f t="shared" si="8"/>
        <v>0</v>
      </c>
      <c r="U24" s="7">
        <f t="shared" si="9"/>
        <v>0</v>
      </c>
      <c r="V24" s="8">
        <v>39.99</v>
      </c>
      <c r="W24" s="5">
        <v>39.99</v>
      </c>
      <c r="X24" s="6">
        <f t="shared" si="10"/>
        <v>0</v>
      </c>
      <c r="Y24" s="7">
        <f t="shared" si="11"/>
        <v>0</v>
      </c>
      <c r="Z24" s="8">
        <v>44.99</v>
      </c>
      <c r="AA24" s="5">
        <v>44.99</v>
      </c>
      <c r="AB24" s="6">
        <f t="shared" si="12"/>
        <v>0</v>
      </c>
      <c r="AC24" s="7">
        <f t="shared" si="13"/>
        <v>0</v>
      </c>
      <c r="AD24" s="8">
        <v>39.99</v>
      </c>
      <c r="AE24" s="5">
        <v>39.99</v>
      </c>
      <c r="AF24" s="6">
        <f t="shared" si="14"/>
        <v>0</v>
      </c>
      <c r="AG24" s="7">
        <f t="shared" si="15"/>
        <v>0</v>
      </c>
      <c r="AH24" s="8">
        <v>39.99</v>
      </c>
      <c r="AI24" s="5">
        <v>39.99</v>
      </c>
      <c r="AJ24" s="6">
        <f t="shared" si="16"/>
        <v>0</v>
      </c>
      <c r="AK24" s="7">
        <f t="shared" si="17"/>
        <v>0</v>
      </c>
      <c r="AL24" s="8">
        <v>47.99</v>
      </c>
      <c r="AM24" s="5">
        <v>46.99</v>
      </c>
      <c r="AN24" s="6">
        <f t="shared" si="18"/>
        <v>-1</v>
      </c>
      <c r="AO24" s="7">
        <f t="shared" si="19"/>
        <v>-2.1</v>
      </c>
      <c r="AP24" s="8">
        <v>47.99</v>
      </c>
      <c r="AQ24" s="5">
        <v>46.99</v>
      </c>
      <c r="AR24" s="6">
        <f t="shared" si="20"/>
        <v>-1</v>
      </c>
      <c r="AS24" s="7">
        <f t="shared" si="21"/>
        <v>-2.1</v>
      </c>
      <c r="AT24" s="8">
        <v>44.99</v>
      </c>
      <c r="AU24" s="5">
        <v>39.99</v>
      </c>
      <c r="AV24" s="6">
        <f t="shared" si="22"/>
        <v>-5</v>
      </c>
      <c r="AW24" s="7">
        <f t="shared" si="23"/>
        <v>-11.1</v>
      </c>
      <c r="AX24" s="8">
        <v>44.99</v>
      </c>
      <c r="AY24" s="5">
        <v>39.99</v>
      </c>
      <c r="AZ24" s="6">
        <f t="shared" si="24"/>
        <v>-5</v>
      </c>
      <c r="BA24" s="7">
        <f t="shared" si="25"/>
        <v>-11.1</v>
      </c>
      <c r="BB24" s="8">
        <v>39.99</v>
      </c>
      <c r="BC24" s="5">
        <v>39.99</v>
      </c>
      <c r="BD24" s="6">
        <f t="shared" si="26"/>
        <v>0</v>
      </c>
      <c r="BE24" s="7">
        <f t="shared" si="27"/>
        <v>0</v>
      </c>
      <c r="BF24" s="8">
        <v>39.99</v>
      </c>
      <c r="BG24" s="5">
        <v>39.99</v>
      </c>
      <c r="BH24" s="6">
        <f t="shared" si="28"/>
        <v>0</v>
      </c>
      <c r="BI24" s="7">
        <f t="shared" si="29"/>
        <v>0</v>
      </c>
      <c r="BJ24" s="8">
        <v>39.99</v>
      </c>
      <c r="BK24" s="5">
        <v>39.99</v>
      </c>
      <c r="BL24" s="6">
        <f t="shared" si="30"/>
        <v>0</v>
      </c>
      <c r="BM24" s="7">
        <f t="shared" si="31"/>
        <v>0</v>
      </c>
      <c r="BN24" s="8">
        <v>44.99</v>
      </c>
      <c r="BO24" s="5">
        <v>44.99</v>
      </c>
      <c r="BP24" s="6">
        <f t="shared" si="32"/>
        <v>0</v>
      </c>
      <c r="BQ24" s="7">
        <f t="shared" si="33"/>
        <v>0</v>
      </c>
      <c r="BR24" s="8">
        <v>39.99</v>
      </c>
      <c r="BS24" s="5">
        <v>39.99</v>
      </c>
      <c r="BT24" s="6">
        <f t="shared" si="34"/>
        <v>0</v>
      </c>
      <c r="BU24" s="7">
        <f t="shared" si="35"/>
        <v>0</v>
      </c>
      <c r="BV24">
        <f t="shared" si="36"/>
        <v>39.99</v>
      </c>
      <c r="BW24">
        <f t="shared" si="36"/>
        <v>39.99</v>
      </c>
      <c r="BX24">
        <f t="shared" si="37"/>
        <v>49.95</v>
      </c>
      <c r="BY24">
        <f t="shared" si="37"/>
        <v>49.95</v>
      </c>
      <c r="BZ24">
        <f t="shared" si="38"/>
        <v>43.46</v>
      </c>
      <c r="CA24">
        <f t="shared" si="38"/>
        <v>42.4</v>
      </c>
      <c r="CB24">
        <f t="shared" si="39"/>
        <v>3.53</v>
      </c>
      <c r="CC24">
        <f t="shared" si="39"/>
        <v>3.41</v>
      </c>
      <c r="CD24">
        <f t="shared" si="40"/>
        <v>9.9600000000000009</v>
      </c>
      <c r="CE24">
        <f t="shared" si="40"/>
        <v>9.9600000000000009</v>
      </c>
      <c r="CF24">
        <f t="shared" si="0"/>
        <v>22.9</v>
      </c>
      <c r="CG24">
        <f t="shared" si="0"/>
        <v>23.5</v>
      </c>
      <c r="CH24" s="20" t="b">
        <f t="shared" si="41"/>
        <v>1</v>
      </c>
    </row>
    <row r="25" spans="1:86" ht="15" customHeight="1" x14ac:dyDescent="0.25">
      <c r="A25" s="31" t="s">
        <v>79</v>
      </c>
      <c r="B25" s="31" t="s">
        <v>59</v>
      </c>
      <c r="C25" s="32">
        <v>76186</v>
      </c>
      <c r="D25" s="32" t="b">
        <f t="shared" si="1"/>
        <v>1</v>
      </c>
      <c r="E25" s="32" t="b">
        <f t="shared" si="1"/>
        <v>1</v>
      </c>
      <c r="F25" s="4">
        <v>19.989999999999998</v>
      </c>
      <c r="G25" s="5">
        <v>19.989999999999998</v>
      </c>
      <c r="H25" s="6">
        <f t="shared" si="2"/>
        <v>0</v>
      </c>
      <c r="I25" s="7">
        <f t="shared" si="3"/>
        <v>0</v>
      </c>
      <c r="J25" s="8">
        <v>19.989999999999998</v>
      </c>
      <c r="K25" s="5">
        <v>19.989999999999998</v>
      </c>
      <c r="L25" s="6">
        <f t="shared" si="4"/>
        <v>0</v>
      </c>
      <c r="M25" s="7">
        <f t="shared" si="5"/>
        <v>0</v>
      </c>
      <c r="N25" s="8">
        <v>22.99</v>
      </c>
      <c r="O25" s="5">
        <v>22.99</v>
      </c>
      <c r="P25" s="6">
        <f t="shared" si="6"/>
        <v>0</v>
      </c>
      <c r="Q25" s="7">
        <f t="shared" si="7"/>
        <v>0</v>
      </c>
      <c r="R25" s="8">
        <v>24.95</v>
      </c>
      <c r="S25" s="5">
        <v>24.95</v>
      </c>
      <c r="T25" s="6">
        <f t="shared" si="8"/>
        <v>0</v>
      </c>
      <c r="U25" s="7">
        <f t="shared" si="9"/>
        <v>0</v>
      </c>
      <c r="V25" s="8">
        <v>19.989999999999998</v>
      </c>
      <c r="W25" s="5">
        <v>19.989999999999998</v>
      </c>
      <c r="X25" s="6">
        <f t="shared" si="10"/>
        <v>0</v>
      </c>
      <c r="Y25" s="7">
        <f t="shared" si="11"/>
        <v>0</v>
      </c>
      <c r="Z25" s="8">
        <v>22.99</v>
      </c>
      <c r="AA25" s="5">
        <v>22.99</v>
      </c>
      <c r="AB25" s="6">
        <f t="shared" si="12"/>
        <v>0</v>
      </c>
      <c r="AC25" s="7">
        <f t="shared" si="13"/>
        <v>0</v>
      </c>
      <c r="AD25" s="8">
        <v>19.989999999999998</v>
      </c>
      <c r="AE25" s="5">
        <v>19.989999999999998</v>
      </c>
      <c r="AF25" s="6">
        <f t="shared" si="14"/>
        <v>0</v>
      </c>
      <c r="AG25" s="7">
        <f t="shared" si="15"/>
        <v>0</v>
      </c>
      <c r="AH25" s="8">
        <v>19.989999999999998</v>
      </c>
      <c r="AI25" s="5">
        <v>19.989999999999998</v>
      </c>
      <c r="AJ25" s="6">
        <f t="shared" si="16"/>
        <v>0</v>
      </c>
      <c r="AK25" s="7">
        <f t="shared" si="17"/>
        <v>0</v>
      </c>
      <c r="AL25" s="8">
        <v>22.99</v>
      </c>
      <c r="AM25" s="5">
        <v>22.99</v>
      </c>
      <c r="AN25" s="6">
        <f t="shared" si="18"/>
        <v>0</v>
      </c>
      <c r="AO25" s="7">
        <f t="shared" si="19"/>
        <v>0</v>
      </c>
      <c r="AP25" s="8">
        <v>22.99</v>
      </c>
      <c r="AQ25" s="5">
        <v>22.99</v>
      </c>
      <c r="AR25" s="6">
        <f t="shared" si="20"/>
        <v>0</v>
      </c>
      <c r="AS25" s="7">
        <f t="shared" si="21"/>
        <v>0</v>
      </c>
      <c r="AT25" s="8">
        <v>19.989999999999998</v>
      </c>
      <c r="AU25" s="5">
        <v>19.989999999999998</v>
      </c>
      <c r="AV25" s="6">
        <f t="shared" si="22"/>
        <v>0</v>
      </c>
      <c r="AW25" s="7">
        <f t="shared" si="23"/>
        <v>0</v>
      </c>
      <c r="AX25" s="8">
        <v>19.989999999999998</v>
      </c>
      <c r="AY25" s="5">
        <v>19.989999999999998</v>
      </c>
      <c r="AZ25" s="6">
        <f t="shared" si="24"/>
        <v>0</v>
      </c>
      <c r="BA25" s="7">
        <f t="shared" si="25"/>
        <v>0</v>
      </c>
      <c r="BB25" s="8">
        <v>19.989999999999998</v>
      </c>
      <c r="BC25" s="5">
        <v>19.989999999999998</v>
      </c>
      <c r="BD25" s="6">
        <f t="shared" si="26"/>
        <v>0</v>
      </c>
      <c r="BE25" s="7">
        <f t="shared" si="27"/>
        <v>0</v>
      </c>
      <c r="BF25" s="8">
        <v>19.989999999999998</v>
      </c>
      <c r="BG25" s="5">
        <v>19.989999999999998</v>
      </c>
      <c r="BH25" s="6">
        <f t="shared" si="28"/>
        <v>0</v>
      </c>
      <c r="BI25" s="7">
        <f t="shared" si="29"/>
        <v>0</v>
      </c>
      <c r="BJ25" s="8">
        <v>19.489999999999998</v>
      </c>
      <c r="BK25" s="5">
        <v>18.989999999999998</v>
      </c>
      <c r="BL25" s="6">
        <f t="shared" si="30"/>
        <v>-0.5</v>
      </c>
      <c r="BM25" s="7">
        <f t="shared" si="31"/>
        <v>-2.6</v>
      </c>
      <c r="BN25" s="8">
        <v>22.99</v>
      </c>
      <c r="BO25" s="5">
        <v>22.99</v>
      </c>
      <c r="BP25" s="6">
        <f t="shared" si="32"/>
        <v>0</v>
      </c>
      <c r="BQ25" s="7">
        <f t="shared" si="33"/>
        <v>0</v>
      </c>
      <c r="BR25" s="8">
        <v>19.989999999999998</v>
      </c>
      <c r="BS25" s="5">
        <v>19.989999999999998</v>
      </c>
      <c r="BT25" s="6">
        <f t="shared" si="34"/>
        <v>0</v>
      </c>
      <c r="BU25" s="7">
        <f t="shared" si="35"/>
        <v>0</v>
      </c>
      <c r="BV25">
        <f t="shared" si="36"/>
        <v>19.489999999999998</v>
      </c>
      <c r="BW25">
        <f t="shared" si="36"/>
        <v>18.989999999999998</v>
      </c>
      <c r="BX25">
        <f t="shared" si="37"/>
        <v>24.95</v>
      </c>
      <c r="BY25">
        <f t="shared" si="37"/>
        <v>24.95</v>
      </c>
      <c r="BZ25">
        <f t="shared" si="38"/>
        <v>21.13</v>
      </c>
      <c r="CA25">
        <f t="shared" si="38"/>
        <v>21.11</v>
      </c>
      <c r="CB25">
        <f t="shared" si="39"/>
        <v>1.67</v>
      </c>
      <c r="CC25">
        <f t="shared" si="39"/>
        <v>1.71</v>
      </c>
      <c r="CD25">
        <f t="shared" si="40"/>
        <v>5.46</v>
      </c>
      <c r="CE25">
        <f t="shared" si="40"/>
        <v>5.96</v>
      </c>
      <c r="CF25">
        <f t="shared" si="0"/>
        <v>25.8</v>
      </c>
      <c r="CG25">
        <f t="shared" si="0"/>
        <v>28.2</v>
      </c>
      <c r="CH25" s="20" t="b">
        <f t="shared" si="41"/>
        <v>1</v>
      </c>
    </row>
    <row r="26" spans="1:86" ht="15" customHeight="1" x14ac:dyDescent="0.25">
      <c r="A26" s="31" t="s">
        <v>80</v>
      </c>
      <c r="B26" s="31" t="s">
        <v>59</v>
      </c>
      <c r="C26" s="32">
        <v>76187</v>
      </c>
      <c r="D26" s="32" t="b">
        <f t="shared" si="1"/>
        <v>1</v>
      </c>
      <c r="E26" s="32" t="b">
        <f t="shared" si="1"/>
        <v>1</v>
      </c>
      <c r="F26" s="4">
        <v>64.989999999999995</v>
      </c>
      <c r="G26" s="5">
        <v>59.99</v>
      </c>
      <c r="H26" s="6">
        <f t="shared" si="2"/>
        <v>-4.9999999999999929</v>
      </c>
      <c r="I26" s="7">
        <f t="shared" si="3"/>
        <v>-7.7</v>
      </c>
      <c r="J26" s="8">
        <v>59.99</v>
      </c>
      <c r="K26" s="5">
        <v>59.99</v>
      </c>
      <c r="L26" s="6">
        <f t="shared" si="4"/>
        <v>0</v>
      </c>
      <c r="M26" s="7">
        <f t="shared" si="5"/>
        <v>0</v>
      </c>
      <c r="N26" s="8">
        <v>69.989999999999995</v>
      </c>
      <c r="O26" s="5">
        <v>69.989999999999995</v>
      </c>
      <c r="P26" s="6">
        <f t="shared" si="6"/>
        <v>0</v>
      </c>
      <c r="Q26" s="7">
        <f t="shared" si="7"/>
        <v>0</v>
      </c>
      <c r="R26" s="8">
        <v>74.95</v>
      </c>
      <c r="S26" s="5">
        <v>74.95</v>
      </c>
      <c r="T26" s="6">
        <f t="shared" si="8"/>
        <v>0</v>
      </c>
      <c r="U26" s="7">
        <f t="shared" si="9"/>
        <v>0</v>
      </c>
      <c r="V26" s="8">
        <v>59.99</v>
      </c>
      <c r="W26" s="5">
        <v>59.99</v>
      </c>
      <c r="X26" s="6">
        <f t="shared" si="10"/>
        <v>0</v>
      </c>
      <c r="Y26" s="7">
        <f t="shared" si="11"/>
        <v>0</v>
      </c>
      <c r="Z26" s="8">
        <v>69.989999999999995</v>
      </c>
      <c r="AA26" s="5">
        <v>69.989999999999995</v>
      </c>
      <c r="AB26" s="6">
        <f t="shared" si="12"/>
        <v>0</v>
      </c>
      <c r="AC26" s="7">
        <f t="shared" si="13"/>
        <v>0</v>
      </c>
      <c r="AD26" s="8">
        <v>59.99</v>
      </c>
      <c r="AE26" s="5">
        <v>59.99</v>
      </c>
      <c r="AF26" s="6">
        <f t="shared" si="14"/>
        <v>0</v>
      </c>
      <c r="AG26" s="7">
        <f t="shared" si="15"/>
        <v>0</v>
      </c>
      <c r="AH26" s="8">
        <v>60.99</v>
      </c>
      <c r="AI26" s="5">
        <v>59.99</v>
      </c>
      <c r="AJ26" s="6">
        <f t="shared" si="16"/>
        <v>-1</v>
      </c>
      <c r="AK26" s="7">
        <f t="shared" si="17"/>
        <v>-1.6</v>
      </c>
      <c r="AL26" s="8">
        <v>69.989999999999995</v>
      </c>
      <c r="AM26" s="5">
        <v>69.989999999999995</v>
      </c>
      <c r="AN26" s="6">
        <f t="shared" si="18"/>
        <v>0</v>
      </c>
      <c r="AO26" s="7">
        <f t="shared" si="19"/>
        <v>0</v>
      </c>
      <c r="AP26" s="8">
        <v>69.989999999999995</v>
      </c>
      <c r="AQ26" s="5">
        <v>69.989999999999995</v>
      </c>
      <c r="AR26" s="6">
        <f t="shared" si="20"/>
        <v>0</v>
      </c>
      <c r="AS26" s="7">
        <f t="shared" si="21"/>
        <v>0</v>
      </c>
      <c r="AT26" s="8">
        <v>59.99</v>
      </c>
      <c r="AU26" s="5">
        <v>59.99</v>
      </c>
      <c r="AV26" s="6">
        <f t="shared" si="22"/>
        <v>0</v>
      </c>
      <c r="AW26" s="7">
        <f t="shared" si="23"/>
        <v>0</v>
      </c>
      <c r="AX26" s="8">
        <v>64.989999999999995</v>
      </c>
      <c r="AY26" s="5">
        <v>59.99</v>
      </c>
      <c r="AZ26" s="6">
        <f t="shared" si="24"/>
        <v>-4.9999999999999929</v>
      </c>
      <c r="BA26" s="7">
        <f t="shared" si="25"/>
        <v>-7.7</v>
      </c>
      <c r="BB26" s="8">
        <v>59.99</v>
      </c>
      <c r="BC26" s="5">
        <v>59.99</v>
      </c>
      <c r="BD26" s="6">
        <f t="shared" si="26"/>
        <v>0</v>
      </c>
      <c r="BE26" s="7">
        <f t="shared" si="27"/>
        <v>0</v>
      </c>
      <c r="BF26" s="8">
        <v>64.989999999999995</v>
      </c>
      <c r="BG26" s="5">
        <v>59.99</v>
      </c>
      <c r="BH26" s="6">
        <f t="shared" si="28"/>
        <v>-4.9999999999999929</v>
      </c>
      <c r="BI26" s="7">
        <f t="shared" si="29"/>
        <v>-7.7</v>
      </c>
      <c r="BJ26" s="8">
        <v>61.99</v>
      </c>
      <c r="BK26" s="5">
        <v>59.99</v>
      </c>
      <c r="BL26" s="6">
        <f t="shared" si="30"/>
        <v>-2</v>
      </c>
      <c r="BM26" s="7">
        <f t="shared" si="31"/>
        <v>-3.2</v>
      </c>
      <c r="BN26" s="8">
        <v>69.989999999999995</v>
      </c>
      <c r="BO26" s="5">
        <v>64.989999999999995</v>
      </c>
      <c r="BP26" s="6">
        <f t="shared" si="32"/>
        <v>-5</v>
      </c>
      <c r="BQ26" s="7">
        <f t="shared" si="33"/>
        <v>-7.1</v>
      </c>
      <c r="BR26" s="8">
        <v>64.989999999999995</v>
      </c>
      <c r="BS26" s="5">
        <v>59.99</v>
      </c>
      <c r="BT26" s="6">
        <f t="shared" si="34"/>
        <v>-4.9999999999999929</v>
      </c>
      <c r="BU26" s="7">
        <f t="shared" si="35"/>
        <v>-7.7</v>
      </c>
      <c r="BV26">
        <f t="shared" si="36"/>
        <v>59.99</v>
      </c>
      <c r="BW26">
        <f t="shared" si="36"/>
        <v>59.99</v>
      </c>
      <c r="BX26">
        <f t="shared" si="37"/>
        <v>74.95</v>
      </c>
      <c r="BY26">
        <f t="shared" si="37"/>
        <v>74.95</v>
      </c>
      <c r="BZ26">
        <f t="shared" si="38"/>
        <v>65.16</v>
      </c>
      <c r="CA26">
        <f t="shared" si="38"/>
        <v>63.52</v>
      </c>
      <c r="CB26">
        <f t="shared" si="39"/>
        <v>4.6900000000000004</v>
      </c>
      <c r="CC26">
        <f t="shared" si="39"/>
        <v>5.07</v>
      </c>
      <c r="CD26">
        <f t="shared" si="40"/>
        <v>14.96</v>
      </c>
      <c r="CE26">
        <f t="shared" si="40"/>
        <v>14.96</v>
      </c>
      <c r="CF26">
        <f t="shared" si="0"/>
        <v>23</v>
      </c>
      <c r="CG26">
        <f t="shared" si="0"/>
        <v>23.6</v>
      </c>
      <c r="CH26" s="20" t="b">
        <f t="shared" si="41"/>
        <v>1</v>
      </c>
    </row>
    <row r="27" spans="1:86" ht="15" customHeight="1" x14ac:dyDescent="0.25">
      <c r="A27" s="31" t="s">
        <v>81</v>
      </c>
      <c r="B27" s="31" t="s">
        <v>59</v>
      </c>
      <c r="C27" s="32">
        <v>76189</v>
      </c>
      <c r="D27" s="32" t="b">
        <f t="shared" si="1"/>
        <v>1</v>
      </c>
      <c r="E27" s="32" t="b">
        <f t="shared" si="1"/>
        <v>1</v>
      </c>
      <c r="F27" s="4">
        <v>9.99</v>
      </c>
      <c r="G27" s="5">
        <v>9.99</v>
      </c>
      <c r="H27" s="6">
        <f t="shared" si="2"/>
        <v>0</v>
      </c>
      <c r="I27" s="7">
        <f t="shared" si="3"/>
        <v>0</v>
      </c>
      <c r="J27" s="8">
        <v>9.99</v>
      </c>
      <c r="K27" s="5">
        <v>9.99</v>
      </c>
      <c r="L27" s="6">
        <f t="shared" si="4"/>
        <v>0</v>
      </c>
      <c r="M27" s="7">
        <f t="shared" si="5"/>
        <v>0</v>
      </c>
      <c r="N27" s="8">
        <v>11.99</v>
      </c>
      <c r="O27" s="5">
        <v>10.99</v>
      </c>
      <c r="P27" s="6">
        <f t="shared" si="6"/>
        <v>-1</v>
      </c>
      <c r="Q27" s="7">
        <f t="shared" si="7"/>
        <v>-8.3000000000000007</v>
      </c>
      <c r="R27" s="8">
        <v>12.95</v>
      </c>
      <c r="S27" s="5">
        <v>12.95</v>
      </c>
      <c r="T27" s="6">
        <f t="shared" si="8"/>
        <v>0</v>
      </c>
      <c r="U27" s="7">
        <f t="shared" si="9"/>
        <v>0</v>
      </c>
      <c r="V27" s="8">
        <v>9.99</v>
      </c>
      <c r="W27" s="5">
        <v>9.99</v>
      </c>
      <c r="X27" s="6">
        <f t="shared" si="10"/>
        <v>0</v>
      </c>
      <c r="Y27" s="7">
        <f t="shared" si="11"/>
        <v>0</v>
      </c>
      <c r="Z27" s="8">
        <v>11.99</v>
      </c>
      <c r="AA27" s="5">
        <v>11.99</v>
      </c>
      <c r="AB27" s="6">
        <f t="shared" si="12"/>
        <v>0</v>
      </c>
      <c r="AC27" s="7">
        <f t="shared" si="13"/>
        <v>0</v>
      </c>
      <c r="AD27" s="8">
        <v>9.99</v>
      </c>
      <c r="AE27" s="5">
        <v>9.99</v>
      </c>
      <c r="AF27" s="6">
        <f t="shared" si="14"/>
        <v>0</v>
      </c>
      <c r="AG27" s="7">
        <f t="shared" si="15"/>
        <v>0</v>
      </c>
      <c r="AH27" s="8">
        <v>9.99</v>
      </c>
      <c r="AI27" s="5">
        <v>9.99</v>
      </c>
      <c r="AJ27" s="6">
        <f t="shared" si="16"/>
        <v>0</v>
      </c>
      <c r="AK27" s="7">
        <f t="shared" si="17"/>
        <v>0</v>
      </c>
      <c r="AL27" s="8">
        <v>11.99</v>
      </c>
      <c r="AM27" s="5">
        <v>10.99</v>
      </c>
      <c r="AN27" s="6">
        <f t="shared" si="18"/>
        <v>-1</v>
      </c>
      <c r="AO27" s="7">
        <f t="shared" si="19"/>
        <v>-8.3000000000000007</v>
      </c>
      <c r="AP27" s="8">
        <v>11.99</v>
      </c>
      <c r="AQ27" s="5">
        <v>10.99</v>
      </c>
      <c r="AR27" s="6">
        <f t="shared" si="20"/>
        <v>-1</v>
      </c>
      <c r="AS27" s="7">
        <f t="shared" si="21"/>
        <v>-8.3000000000000007</v>
      </c>
      <c r="AT27" s="8">
        <v>9.99</v>
      </c>
      <c r="AU27" s="5">
        <v>9.99</v>
      </c>
      <c r="AV27" s="6">
        <f t="shared" si="22"/>
        <v>0</v>
      </c>
      <c r="AW27" s="7">
        <f t="shared" si="23"/>
        <v>0</v>
      </c>
      <c r="AX27" s="8">
        <v>9.99</v>
      </c>
      <c r="AY27" s="5">
        <v>9.99</v>
      </c>
      <c r="AZ27" s="6">
        <f t="shared" si="24"/>
        <v>0</v>
      </c>
      <c r="BA27" s="7">
        <f t="shared" si="25"/>
        <v>0</v>
      </c>
      <c r="BB27" s="8">
        <v>9.99</v>
      </c>
      <c r="BC27" s="5">
        <v>9.99</v>
      </c>
      <c r="BD27" s="6">
        <f t="shared" si="26"/>
        <v>0</v>
      </c>
      <c r="BE27" s="7">
        <f t="shared" si="27"/>
        <v>0</v>
      </c>
      <c r="BF27" s="8">
        <v>9.99</v>
      </c>
      <c r="BG27" s="5">
        <v>9.99</v>
      </c>
      <c r="BH27" s="6">
        <f t="shared" si="28"/>
        <v>0</v>
      </c>
      <c r="BI27" s="7">
        <f t="shared" si="29"/>
        <v>0</v>
      </c>
      <c r="BJ27" s="8">
        <v>9.49</v>
      </c>
      <c r="BK27" s="5">
        <v>9.49</v>
      </c>
      <c r="BL27" s="6">
        <f t="shared" si="30"/>
        <v>0</v>
      </c>
      <c r="BM27" s="7">
        <f t="shared" si="31"/>
        <v>0</v>
      </c>
      <c r="BN27" s="8">
        <v>11.99</v>
      </c>
      <c r="BO27" s="5">
        <v>11.99</v>
      </c>
      <c r="BP27" s="6">
        <f t="shared" si="32"/>
        <v>0</v>
      </c>
      <c r="BQ27" s="7">
        <f t="shared" si="33"/>
        <v>0</v>
      </c>
      <c r="BR27" s="8">
        <v>9.99</v>
      </c>
      <c r="BS27" s="5">
        <v>9.99</v>
      </c>
      <c r="BT27" s="6">
        <f t="shared" si="34"/>
        <v>0</v>
      </c>
      <c r="BU27" s="7">
        <f t="shared" si="35"/>
        <v>0</v>
      </c>
      <c r="BV27">
        <f t="shared" si="36"/>
        <v>9.49</v>
      </c>
      <c r="BW27">
        <f t="shared" si="36"/>
        <v>9.49</v>
      </c>
      <c r="BX27">
        <f t="shared" si="37"/>
        <v>12.95</v>
      </c>
      <c r="BY27">
        <f t="shared" si="37"/>
        <v>12.95</v>
      </c>
      <c r="BZ27">
        <f t="shared" si="38"/>
        <v>10.72</v>
      </c>
      <c r="CA27">
        <f t="shared" si="38"/>
        <v>10.55</v>
      </c>
      <c r="CB27">
        <f t="shared" si="39"/>
        <v>1.08</v>
      </c>
      <c r="CC27">
        <f t="shared" si="39"/>
        <v>0.93</v>
      </c>
      <c r="CD27">
        <f t="shared" si="40"/>
        <v>3.46</v>
      </c>
      <c r="CE27">
        <f t="shared" si="40"/>
        <v>3.46</v>
      </c>
      <c r="CF27">
        <f t="shared" si="0"/>
        <v>32.299999999999997</v>
      </c>
      <c r="CG27">
        <f t="shared" si="0"/>
        <v>32.799999999999997</v>
      </c>
      <c r="CH27" s="20" t="b">
        <f t="shared" si="41"/>
        <v>1</v>
      </c>
    </row>
    <row r="28" spans="1:86" ht="15" customHeight="1" x14ac:dyDescent="0.25">
      <c r="A28" s="31" t="s">
        <v>82</v>
      </c>
      <c r="B28" s="31" t="s">
        <v>59</v>
      </c>
      <c r="C28" s="32">
        <v>76190</v>
      </c>
      <c r="D28" s="32" t="b">
        <f t="shared" si="1"/>
        <v>1</v>
      </c>
      <c r="E28" s="32" t="b">
        <f t="shared" si="1"/>
        <v>1</v>
      </c>
      <c r="F28" s="4">
        <v>44.99</v>
      </c>
      <c r="G28" s="5">
        <v>39.99</v>
      </c>
      <c r="H28" s="6">
        <f t="shared" si="2"/>
        <v>-5</v>
      </c>
      <c r="I28" s="7">
        <f t="shared" si="3"/>
        <v>-11.1</v>
      </c>
      <c r="J28" s="8">
        <v>39.99</v>
      </c>
      <c r="K28" s="5">
        <v>39.99</v>
      </c>
      <c r="L28" s="6">
        <f t="shared" si="4"/>
        <v>0</v>
      </c>
      <c r="M28" s="7">
        <f t="shared" si="5"/>
        <v>0</v>
      </c>
      <c r="N28" s="8">
        <v>47.99</v>
      </c>
      <c r="O28" s="5">
        <v>46.99</v>
      </c>
      <c r="P28" s="6">
        <f t="shared" si="6"/>
        <v>-1</v>
      </c>
      <c r="Q28" s="7">
        <f t="shared" si="7"/>
        <v>-2.1</v>
      </c>
      <c r="R28" s="8">
        <v>49.95</v>
      </c>
      <c r="S28" s="5">
        <v>49.95</v>
      </c>
      <c r="T28" s="6">
        <f t="shared" si="8"/>
        <v>0</v>
      </c>
      <c r="U28" s="7">
        <f t="shared" si="9"/>
        <v>0</v>
      </c>
      <c r="V28" s="8">
        <v>39.99</v>
      </c>
      <c r="W28" s="5">
        <v>39.99</v>
      </c>
      <c r="X28" s="6">
        <f t="shared" si="10"/>
        <v>0</v>
      </c>
      <c r="Y28" s="7">
        <f t="shared" si="11"/>
        <v>0</v>
      </c>
      <c r="Z28" s="8">
        <v>39.99</v>
      </c>
      <c r="AA28" s="5">
        <v>39.99</v>
      </c>
      <c r="AB28" s="6">
        <f t="shared" si="12"/>
        <v>0</v>
      </c>
      <c r="AC28" s="7">
        <f t="shared" si="13"/>
        <v>0</v>
      </c>
      <c r="AD28" s="8">
        <v>39.99</v>
      </c>
      <c r="AE28" s="5">
        <v>39.99</v>
      </c>
      <c r="AF28" s="6">
        <f t="shared" si="14"/>
        <v>0</v>
      </c>
      <c r="AG28" s="7">
        <f t="shared" si="15"/>
        <v>0</v>
      </c>
      <c r="AH28" s="8">
        <v>39.99</v>
      </c>
      <c r="AI28" s="5">
        <v>39.99</v>
      </c>
      <c r="AJ28" s="6">
        <f t="shared" si="16"/>
        <v>0</v>
      </c>
      <c r="AK28" s="7">
        <f t="shared" si="17"/>
        <v>0</v>
      </c>
      <c r="AL28" s="8">
        <v>47.99</v>
      </c>
      <c r="AM28" s="5">
        <v>46.99</v>
      </c>
      <c r="AN28" s="6">
        <f t="shared" si="18"/>
        <v>-1</v>
      </c>
      <c r="AO28" s="7">
        <f t="shared" si="19"/>
        <v>-2.1</v>
      </c>
      <c r="AP28" s="8">
        <v>47.99</v>
      </c>
      <c r="AQ28" s="5">
        <v>46.99</v>
      </c>
      <c r="AR28" s="6">
        <f t="shared" si="20"/>
        <v>-1</v>
      </c>
      <c r="AS28" s="7">
        <f t="shared" si="21"/>
        <v>-2.1</v>
      </c>
      <c r="AT28" s="8">
        <v>39.99</v>
      </c>
      <c r="AU28" s="5">
        <v>39.99</v>
      </c>
      <c r="AV28" s="6">
        <f t="shared" si="22"/>
        <v>0</v>
      </c>
      <c r="AW28" s="7">
        <f t="shared" si="23"/>
        <v>0</v>
      </c>
      <c r="AX28" s="8">
        <v>44.99</v>
      </c>
      <c r="AY28" s="5">
        <v>39.99</v>
      </c>
      <c r="AZ28" s="6">
        <f t="shared" si="24"/>
        <v>-5</v>
      </c>
      <c r="BA28" s="7">
        <f t="shared" si="25"/>
        <v>-11.1</v>
      </c>
      <c r="BB28" s="8">
        <v>39.99</v>
      </c>
      <c r="BC28" s="5">
        <v>39.99</v>
      </c>
      <c r="BD28" s="6">
        <f t="shared" si="26"/>
        <v>0</v>
      </c>
      <c r="BE28" s="7">
        <f t="shared" si="27"/>
        <v>0</v>
      </c>
      <c r="BF28" s="8">
        <v>44.99</v>
      </c>
      <c r="BG28" s="5">
        <v>39.99</v>
      </c>
      <c r="BH28" s="6">
        <f t="shared" si="28"/>
        <v>-5</v>
      </c>
      <c r="BI28" s="7">
        <f t="shared" si="29"/>
        <v>-11.1</v>
      </c>
      <c r="BJ28" s="8">
        <v>39.99</v>
      </c>
      <c r="BK28" s="5">
        <v>39.99</v>
      </c>
      <c r="BL28" s="6">
        <f t="shared" si="30"/>
        <v>0</v>
      </c>
      <c r="BM28" s="7">
        <f t="shared" si="31"/>
        <v>0</v>
      </c>
      <c r="BN28" s="8">
        <v>44.99</v>
      </c>
      <c r="BO28" s="5">
        <v>44.99</v>
      </c>
      <c r="BP28" s="6">
        <f t="shared" si="32"/>
        <v>0</v>
      </c>
      <c r="BQ28" s="7">
        <f t="shared" si="33"/>
        <v>0</v>
      </c>
      <c r="BR28" s="8">
        <v>44.99</v>
      </c>
      <c r="BS28" s="5">
        <v>39.99</v>
      </c>
      <c r="BT28" s="6">
        <f t="shared" si="34"/>
        <v>-5</v>
      </c>
      <c r="BU28" s="7">
        <f t="shared" si="35"/>
        <v>-11.1</v>
      </c>
      <c r="BV28">
        <f t="shared" si="36"/>
        <v>39.99</v>
      </c>
      <c r="BW28">
        <f t="shared" si="36"/>
        <v>39.99</v>
      </c>
      <c r="BX28">
        <f t="shared" si="37"/>
        <v>49.95</v>
      </c>
      <c r="BY28">
        <f t="shared" si="37"/>
        <v>49.95</v>
      </c>
      <c r="BZ28">
        <f t="shared" si="38"/>
        <v>43.46</v>
      </c>
      <c r="CA28">
        <f t="shared" si="38"/>
        <v>42.11</v>
      </c>
      <c r="CB28">
        <f t="shared" si="39"/>
        <v>3.53</v>
      </c>
      <c r="CC28">
        <f t="shared" si="39"/>
        <v>3.39</v>
      </c>
      <c r="CD28">
        <f t="shared" si="40"/>
        <v>9.9600000000000009</v>
      </c>
      <c r="CE28">
        <f t="shared" si="40"/>
        <v>9.9600000000000009</v>
      </c>
      <c r="CF28">
        <f t="shared" si="0"/>
        <v>22.9</v>
      </c>
      <c r="CG28">
        <f t="shared" si="0"/>
        <v>23.7</v>
      </c>
      <c r="CH28" s="20" t="b">
        <f t="shared" si="41"/>
        <v>1</v>
      </c>
    </row>
    <row r="29" spans="1:86" ht="15" customHeight="1" x14ac:dyDescent="0.25">
      <c r="A29" s="31" t="s">
        <v>83</v>
      </c>
      <c r="B29" s="31" t="s">
        <v>59</v>
      </c>
      <c r="C29" s="32">
        <v>76191</v>
      </c>
      <c r="D29" s="32" t="b">
        <f t="shared" si="1"/>
        <v>1</v>
      </c>
      <c r="E29" s="32" t="b">
        <f t="shared" si="1"/>
        <v>0</v>
      </c>
      <c r="F29" s="4">
        <v>69.989999999999995</v>
      </c>
      <c r="G29" s="5">
        <v>79.989999999999995</v>
      </c>
      <c r="H29" s="6">
        <f t="shared" si="2"/>
        <v>10</v>
      </c>
      <c r="I29" s="7">
        <f t="shared" si="3"/>
        <v>14.3</v>
      </c>
      <c r="J29" s="8">
        <v>69.989999999999995</v>
      </c>
      <c r="K29" s="5">
        <v>79.989999999999995</v>
      </c>
      <c r="L29" s="6">
        <f t="shared" si="4"/>
        <v>10</v>
      </c>
      <c r="M29" s="7">
        <f t="shared" si="5"/>
        <v>14.3</v>
      </c>
      <c r="N29" s="8">
        <v>79.989999999999995</v>
      </c>
      <c r="O29" s="5">
        <v>92.99</v>
      </c>
      <c r="P29" s="6">
        <f t="shared" si="6"/>
        <v>13</v>
      </c>
      <c r="Q29" s="7">
        <f t="shared" si="7"/>
        <v>16.3</v>
      </c>
      <c r="R29" s="8">
        <v>89.95</v>
      </c>
      <c r="S29" s="5">
        <v>89.95</v>
      </c>
      <c r="T29" s="6">
        <f t="shared" si="8"/>
        <v>0</v>
      </c>
      <c r="U29" s="7">
        <f t="shared" si="9"/>
        <v>0</v>
      </c>
      <c r="V29" s="8">
        <v>74.989999999999995</v>
      </c>
      <c r="W29" s="5">
        <v>79.989999999999995</v>
      </c>
      <c r="X29" s="6">
        <f t="shared" si="10"/>
        <v>5</v>
      </c>
      <c r="Y29" s="7">
        <f t="shared" si="11"/>
        <v>6.7</v>
      </c>
      <c r="Z29" s="8">
        <v>69.989999999999995</v>
      </c>
      <c r="AA29" s="5">
        <v>79.989999999999995</v>
      </c>
      <c r="AB29" s="6">
        <f t="shared" si="12"/>
        <v>10</v>
      </c>
      <c r="AC29" s="7">
        <f t="shared" si="13"/>
        <v>14.3</v>
      </c>
      <c r="AD29" s="8">
        <v>69.989999999999995</v>
      </c>
      <c r="AE29" s="5">
        <v>79.989999999999995</v>
      </c>
      <c r="AF29" s="6">
        <f t="shared" si="14"/>
        <v>10</v>
      </c>
      <c r="AG29" s="7">
        <f t="shared" si="15"/>
        <v>14.3</v>
      </c>
      <c r="AH29" s="8">
        <v>69.989999999999995</v>
      </c>
      <c r="AI29" s="5">
        <v>79.989999999999995</v>
      </c>
      <c r="AJ29" s="6">
        <f t="shared" si="16"/>
        <v>10</v>
      </c>
      <c r="AK29" s="7">
        <f t="shared" si="17"/>
        <v>14.3</v>
      </c>
      <c r="AL29" s="8">
        <v>79.989999999999995</v>
      </c>
      <c r="AM29" s="5">
        <v>92.99</v>
      </c>
      <c r="AN29" s="6">
        <f t="shared" si="18"/>
        <v>13</v>
      </c>
      <c r="AO29" s="7">
        <f t="shared" si="19"/>
        <v>16.3</v>
      </c>
      <c r="AP29" s="8">
        <v>79.989999999999995</v>
      </c>
      <c r="AQ29" s="5">
        <v>92.99</v>
      </c>
      <c r="AR29" s="6">
        <f t="shared" si="20"/>
        <v>13</v>
      </c>
      <c r="AS29" s="7">
        <f t="shared" si="21"/>
        <v>16.3</v>
      </c>
      <c r="AT29" s="8">
        <v>69.989999999999995</v>
      </c>
      <c r="AU29" s="5">
        <v>79.989999999999995</v>
      </c>
      <c r="AV29" s="6">
        <f t="shared" si="22"/>
        <v>10</v>
      </c>
      <c r="AW29" s="7">
        <f t="shared" si="23"/>
        <v>14.3</v>
      </c>
      <c r="AX29" s="8">
        <v>69.989999999999995</v>
      </c>
      <c r="AY29" s="5">
        <v>79.989999999999995</v>
      </c>
      <c r="AZ29" s="6">
        <f t="shared" si="24"/>
        <v>10</v>
      </c>
      <c r="BA29" s="7">
        <f t="shared" si="25"/>
        <v>14.3</v>
      </c>
      <c r="BB29" s="8">
        <v>69.989999999999995</v>
      </c>
      <c r="BC29" s="5">
        <v>79.989999999999995</v>
      </c>
      <c r="BD29" s="6">
        <f t="shared" si="26"/>
        <v>10</v>
      </c>
      <c r="BE29" s="7">
        <f t="shared" si="27"/>
        <v>14.3</v>
      </c>
      <c r="BF29" s="8">
        <v>74.989999999999995</v>
      </c>
      <c r="BG29" s="5">
        <v>79.989999999999995</v>
      </c>
      <c r="BH29" s="6">
        <f t="shared" si="28"/>
        <v>5</v>
      </c>
      <c r="BI29" s="7">
        <f t="shared" si="29"/>
        <v>6.7</v>
      </c>
      <c r="BJ29" s="8">
        <v>69.989999999999995</v>
      </c>
      <c r="BK29" s="5">
        <v>79.989999999999995</v>
      </c>
      <c r="BL29" s="6">
        <f t="shared" si="30"/>
        <v>10</v>
      </c>
      <c r="BM29" s="7">
        <f t="shared" si="31"/>
        <v>14.3</v>
      </c>
      <c r="BN29" s="8">
        <v>79.989999999999995</v>
      </c>
      <c r="BO29" s="5">
        <v>79.989999999999995</v>
      </c>
      <c r="BP29" s="6">
        <f t="shared" si="32"/>
        <v>0</v>
      </c>
      <c r="BQ29" s="7">
        <f t="shared" si="33"/>
        <v>0</v>
      </c>
      <c r="BR29" s="8">
        <v>74.989999999999995</v>
      </c>
      <c r="BS29" s="5"/>
      <c r="BT29" s="6" t="str">
        <f t="shared" si="34"/>
        <v/>
      </c>
      <c r="BU29" s="7" t="str">
        <f t="shared" si="35"/>
        <v/>
      </c>
      <c r="BV29">
        <f t="shared" si="36"/>
        <v>69.989999999999995</v>
      </c>
      <c r="BW29">
        <f t="shared" si="36"/>
        <v>79.989999999999995</v>
      </c>
      <c r="BX29">
        <f t="shared" si="37"/>
        <v>89.95</v>
      </c>
      <c r="BY29">
        <f t="shared" si="37"/>
        <v>92.99</v>
      </c>
      <c r="BZ29">
        <f t="shared" si="38"/>
        <v>74.400000000000006</v>
      </c>
      <c r="CA29">
        <f t="shared" si="38"/>
        <v>83.05</v>
      </c>
      <c r="CB29">
        <f t="shared" si="39"/>
        <v>5.65</v>
      </c>
      <c r="CC29">
        <f t="shared" si="39"/>
        <v>5.34</v>
      </c>
      <c r="CD29">
        <f t="shared" si="40"/>
        <v>19.96</v>
      </c>
      <c r="CE29">
        <f t="shared" si="40"/>
        <v>13</v>
      </c>
      <c r="CF29">
        <f t="shared" si="0"/>
        <v>26.8</v>
      </c>
      <c r="CG29">
        <f t="shared" si="0"/>
        <v>15.7</v>
      </c>
      <c r="CH29" s="20" t="b">
        <f t="shared" si="41"/>
        <v>1</v>
      </c>
    </row>
    <row r="30" spans="1:86" ht="15" customHeight="1" x14ac:dyDescent="0.25">
      <c r="A30" s="31" t="s">
        <v>84</v>
      </c>
      <c r="B30" s="31" t="s">
        <v>59</v>
      </c>
      <c r="C30" s="32">
        <v>76192</v>
      </c>
      <c r="D30" s="32" t="b">
        <f t="shared" si="1"/>
        <v>1</v>
      </c>
      <c r="E30" s="32" t="b">
        <f t="shared" si="1"/>
        <v>1</v>
      </c>
      <c r="F30" s="4">
        <v>99.99</v>
      </c>
      <c r="G30" s="5">
        <v>89.99</v>
      </c>
      <c r="H30" s="6">
        <f t="shared" si="2"/>
        <v>-10</v>
      </c>
      <c r="I30" s="7">
        <f t="shared" si="3"/>
        <v>-10</v>
      </c>
      <c r="J30" s="8">
        <v>89.99</v>
      </c>
      <c r="K30" s="5">
        <v>89.99</v>
      </c>
      <c r="L30" s="6">
        <f t="shared" si="4"/>
        <v>0</v>
      </c>
      <c r="M30" s="7">
        <f t="shared" si="5"/>
        <v>0</v>
      </c>
      <c r="N30" s="8">
        <v>99.99</v>
      </c>
      <c r="O30" s="5">
        <v>99.99</v>
      </c>
      <c r="P30" s="6">
        <f t="shared" si="6"/>
        <v>0</v>
      </c>
      <c r="Q30" s="7">
        <f t="shared" si="7"/>
        <v>0</v>
      </c>
      <c r="R30" s="8">
        <v>114.95</v>
      </c>
      <c r="S30" s="5">
        <v>114.95</v>
      </c>
      <c r="T30" s="6">
        <f t="shared" si="8"/>
        <v>0</v>
      </c>
      <c r="U30" s="7">
        <f t="shared" si="9"/>
        <v>0</v>
      </c>
      <c r="V30" s="8">
        <v>99.99</v>
      </c>
      <c r="W30" s="5">
        <v>89.99</v>
      </c>
      <c r="X30" s="6">
        <f t="shared" si="10"/>
        <v>-10</v>
      </c>
      <c r="Y30" s="7">
        <f t="shared" si="11"/>
        <v>-10</v>
      </c>
      <c r="Z30" s="8">
        <v>99.99</v>
      </c>
      <c r="AA30" s="5">
        <v>99.99</v>
      </c>
      <c r="AB30" s="6">
        <f t="shared" si="12"/>
        <v>0</v>
      </c>
      <c r="AC30" s="7">
        <f t="shared" si="13"/>
        <v>0</v>
      </c>
      <c r="AD30" s="8">
        <v>89.99</v>
      </c>
      <c r="AE30" s="5">
        <v>89.99</v>
      </c>
      <c r="AF30" s="6">
        <f t="shared" si="14"/>
        <v>0</v>
      </c>
      <c r="AG30" s="7">
        <f t="shared" si="15"/>
        <v>0</v>
      </c>
      <c r="AH30" s="8">
        <v>89.99</v>
      </c>
      <c r="AI30" s="5">
        <v>89.99</v>
      </c>
      <c r="AJ30" s="6">
        <f t="shared" si="16"/>
        <v>0</v>
      </c>
      <c r="AK30" s="7">
        <f t="shared" si="17"/>
        <v>0</v>
      </c>
      <c r="AL30" s="8">
        <v>99.99</v>
      </c>
      <c r="AM30" s="5">
        <v>99.99</v>
      </c>
      <c r="AN30" s="6">
        <f t="shared" si="18"/>
        <v>0</v>
      </c>
      <c r="AO30" s="7">
        <f t="shared" si="19"/>
        <v>0</v>
      </c>
      <c r="AP30" s="8">
        <v>99.99</v>
      </c>
      <c r="AQ30" s="5">
        <v>99.99</v>
      </c>
      <c r="AR30" s="6">
        <f t="shared" si="20"/>
        <v>0</v>
      </c>
      <c r="AS30" s="7">
        <f t="shared" si="21"/>
        <v>0</v>
      </c>
      <c r="AT30" s="8">
        <v>89.99</v>
      </c>
      <c r="AU30" s="5">
        <v>89.99</v>
      </c>
      <c r="AV30" s="6">
        <f t="shared" si="22"/>
        <v>0</v>
      </c>
      <c r="AW30" s="7">
        <f t="shared" si="23"/>
        <v>0</v>
      </c>
      <c r="AX30" s="8">
        <v>99.99</v>
      </c>
      <c r="AY30" s="5">
        <v>89.99</v>
      </c>
      <c r="AZ30" s="6">
        <f t="shared" si="24"/>
        <v>-10</v>
      </c>
      <c r="BA30" s="7">
        <f t="shared" si="25"/>
        <v>-10</v>
      </c>
      <c r="BB30" s="8">
        <v>89.99</v>
      </c>
      <c r="BC30" s="5">
        <v>89.99</v>
      </c>
      <c r="BD30" s="6">
        <f t="shared" si="26"/>
        <v>0</v>
      </c>
      <c r="BE30" s="7">
        <f t="shared" si="27"/>
        <v>0</v>
      </c>
      <c r="BF30" s="8">
        <v>99.99</v>
      </c>
      <c r="BG30" s="5">
        <v>89.99</v>
      </c>
      <c r="BH30" s="6">
        <f t="shared" si="28"/>
        <v>-10</v>
      </c>
      <c r="BI30" s="7">
        <f t="shared" si="29"/>
        <v>-10</v>
      </c>
      <c r="BJ30" s="8">
        <v>91.99</v>
      </c>
      <c r="BK30" s="5">
        <v>89.99</v>
      </c>
      <c r="BL30" s="6">
        <f t="shared" si="30"/>
        <v>-2</v>
      </c>
      <c r="BM30" s="7">
        <f t="shared" si="31"/>
        <v>-2.2000000000000002</v>
      </c>
      <c r="BN30" s="8">
        <v>99.99</v>
      </c>
      <c r="BO30" s="5">
        <v>99.99</v>
      </c>
      <c r="BP30" s="6">
        <f t="shared" si="32"/>
        <v>0</v>
      </c>
      <c r="BQ30" s="7">
        <f t="shared" si="33"/>
        <v>0</v>
      </c>
      <c r="BR30" s="8">
        <v>99.99</v>
      </c>
      <c r="BS30" s="5">
        <v>89.99</v>
      </c>
      <c r="BT30" s="6">
        <f t="shared" si="34"/>
        <v>-10</v>
      </c>
      <c r="BU30" s="7">
        <f t="shared" si="35"/>
        <v>-10</v>
      </c>
      <c r="BV30">
        <f t="shared" si="36"/>
        <v>89.99</v>
      </c>
      <c r="BW30">
        <f t="shared" si="36"/>
        <v>89.99</v>
      </c>
      <c r="BX30">
        <f t="shared" si="37"/>
        <v>114.95</v>
      </c>
      <c r="BY30">
        <f t="shared" si="37"/>
        <v>114.95</v>
      </c>
      <c r="BZ30">
        <f t="shared" si="38"/>
        <v>97.46</v>
      </c>
      <c r="CA30">
        <f t="shared" si="38"/>
        <v>94.4</v>
      </c>
      <c r="CB30">
        <f t="shared" si="39"/>
        <v>6.32</v>
      </c>
      <c r="CC30">
        <f t="shared" si="39"/>
        <v>6.83</v>
      </c>
      <c r="CD30">
        <f t="shared" si="40"/>
        <v>24.96</v>
      </c>
      <c r="CE30">
        <f t="shared" si="40"/>
        <v>24.96</v>
      </c>
      <c r="CF30">
        <f t="shared" si="0"/>
        <v>25.6</v>
      </c>
      <c r="CG30">
        <f t="shared" si="0"/>
        <v>26.4</v>
      </c>
      <c r="CH30" s="20" t="b">
        <f t="shared" si="41"/>
        <v>1</v>
      </c>
    </row>
    <row r="31" spans="1:86" ht="15" customHeight="1" x14ac:dyDescent="0.25">
      <c r="A31" s="31" t="s">
        <v>85</v>
      </c>
      <c r="B31" s="31" t="s">
        <v>59</v>
      </c>
      <c r="C31" s="32">
        <v>76193</v>
      </c>
      <c r="D31" s="32" t="b">
        <f t="shared" si="1"/>
        <v>1</v>
      </c>
      <c r="E31" s="32" t="b">
        <f t="shared" si="1"/>
        <v>1</v>
      </c>
      <c r="F31" s="4">
        <v>149.99</v>
      </c>
      <c r="G31" s="5">
        <v>149.99</v>
      </c>
      <c r="H31" s="6">
        <f t="shared" si="2"/>
        <v>0</v>
      </c>
      <c r="I31" s="7">
        <f t="shared" si="3"/>
        <v>0</v>
      </c>
      <c r="J31" s="8">
        <v>149.99</v>
      </c>
      <c r="K31" s="5">
        <v>149.99</v>
      </c>
      <c r="L31" s="6">
        <f t="shared" si="4"/>
        <v>0</v>
      </c>
      <c r="M31" s="7">
        <f t="shared" si="5"/>
        <v>0</v>
      </c>
      <c r="N31" s="8">
        <v>159.99</v>
      </c>
      <c r="O31" s="5">
        <v>159.99</v>
      </c>
      <c r="P31" s="6">
        <f t="shared" si="6"/>
        <v>0</v>
      </c>
      <c r="Q31" s="7">
        <f t="shared" si="7"/>
        <v>0</v>
      </c>
      <c r="R31" s="8">
        <v>179.95</v>
      </c>
      <c r="S31" s="5">
        <v>179.95</v>
      </c>
      <c r="T31" s="6">
        <f t="shared" si="8"/>
        <v>0</v>
      </c>
      <c r="U31" s="7">
        <f t="shared" si="9"/>
        <v>0</v>
      </c>
      <c r="V31" s="8">
        <v>159.99</v>
      </c>
      <c r="W31" s="5">
        <v>149.99</v>
      </c>
      <c r="X31" s="6">
        <f t="shared" si="10"/>
        <v>-10</v>
      </c>
      <c r="Y31" s="7">
        <f t="shared" si="11"/>
        <v>-6.3</v>
      </c>
      <c r="Z31" s="8">
        <v>169.99</v>
      </c>
      <c r="AA31" s="5">
        <v>169.99</v>
      </c>
      <c r="AB31" s="6">
        <f t="shared" si="12"/>
        <v>0</v>
      </c>
      <c r="AC31" s="7">
        <f t="shared" si="13"/>
        <v>0</v>
      </c>
      <c r="AD31" s="8">
        <v>149.99</v>
      </c>
      <c r="AE31" s="5">
        <v>149.99</v>
      </c>
      <c r="AF31" s="6">
        <f t="shared" si="14"/>
        <v>0</v>
      </c>
      <c r="AG31" s="7">
        <f t="shared" si="15"/>
        <v>0</v>
      </c>
      <c r="AH31" s="8">
        <v>149.99</v>
      </c>
      <c r="AI31" s="5">
        <v>149.99</v>
      </c>
      <c r="AJ31" s="6">
        <f t="shared" si="16"/>
        <v>0</v>
      </c>
      <c r="AK31" s="7">
        <f t="shared" si="17"/>
        <v>0</v>
      </c>
      <c r="AL31" s="8">
        <v>159.99</v>
      </c>
      <c r="AM31" s="5">
        <v>159.99</v>
      </c>
      <c r="AN31" s="6">
        <f t="shared" si="18"/>
        <v>0</v>
      </c>
      <c r="AO31" s="7">
        <f t="shared" si="19"/>
        <v>0</v>
      </c>
      <c r="AP31" s="8">
        <v>159.99</v>
      </c>
      <c r="AQ31" s="5">
        <v>159.99</v>
      </c>
      <c r="AR31" s="6">
        <f t="shared" si="20"/>
        <v>0</v>
      </c>
      <c r="AS31" s="7">
        <f t="shared" si="21"/>
        <v>0</v>
      </c>
      <c r="AT31" s="8">
        <v>149.99</v>
      </c>
      <c r="AU31" s="5">
        <v>149.99</v>
      </c>
      <c r="AV31" s="6">
        <f t="shared" si="22"/>
        <v>0</v>
      </c>
      <c r="AW31" s="7">
        <f t="shared" si="23"/>
        <v>0</v>
      </c>
      <c r="AX31" s="8">
        <v>149.99</v>
      </c>
      <c r="AY31" s="5">
        <v>149.99</v>
      </c>
      <c r="AZ31" s="6">
        <f t="shared" si="24"/>
        <v>0</v>
      </c>
      <c r="BA31" s="7">
        <f t="shared" si="25"/>
        <v>0</v>
      </c>
      <c r="BB31" s="8">
        <v>149.99</v>
      </c>
      <c r="BC31" s="5">
        <v>149.99</v>
      </c>
      <c r="BD31" s="6">
        <f t="shared" si="26"/>
        <v>0</v>
      </c>
      <c r="BE31" s="7">
        <f t="shared" si="27"/>
        <v>0</v>
      </c>
      <c r="BF31" s="8">
        <v>159.99</v>
      </c>
      <c r="BG31" s="5">
        <v>149.99</v>
      </c>
      <c r="BH31" s="6">
        <f t="shared" si="28"/>
        <v>-10</v>
      </c>
      <c r="BI31" s="7">
        <f t="shared" si="29"/>
        <v>-6.3</v>
      </c>
      <c r="BJ31" s="8">
        <v>154.99</v>
      </c>
      <c r="BK31" s="5">
        <v>149.99</v>
      </c>
      <c r="BL31" s="6">
        <f t="shared" si="30"/>
        <v>-5</v>
      </c>
      <c r="BM31" s="7">
        <f t="shared" si="31"/>
        <v>-3.2</v>
      </c>
      <c r="BN31" s="8">
        <v>169.99</v>
      </c>
      <c r="BO31" s="5">
        <v>149.99</v>
      </c>
      <c r="BP31" s="6">
        <f t="shared" si="32"/>
        <v>-20</v>
      </c>
      <c r="BQ31" s="7">
        <f t="shared" si="33"/>
        <v>-11.8</v>
      </c>
      <c r="BR31" s="8">
        <v>159.99</v>
      </c>
      <c r="BS31" s="5">
        <v>149.99</v>
      </c>
      <c r="BT31" s="6">
        <f t="shared" si="34"/>
        <v>-10</v>
      </c>
      <c r="BU31" s="7">
        <f t="shared" si="35"/>
        <v>-6.3</v>
      </c>
      <c r="BV31">
        <f t="shared" si="36"/>
        <v>149.99</v>
      </c>
      <c r="BW31">
        <f t="shared" si="36"/>
        <v>149.99</v>
      </c>
      <c r="BX31">
        <f t="shared" si="37"/>
        <v>179.95</v>
      </c>
      <c r="BY31">
        <f t="shared" si="37"/>
        <v>179.95</v>
      </c>
      <c r="BZ31">
        <f t="shared" si="38"/>
        <v>157.93</v>
      </c>
      <c r="CA31">
        <f t="shared" si="38"/>
        <v>154.69</v>
      </c>
      <c r="CB31">
        <f t="shared" si="39"/>
        <v>8.58</v>
      </c>
      <c r="CC31">
        <f t="shared" si="39"/>
        <v>8.48</v>
      </c>
      <c r="CD31">
        <f t="shared" si="40"/>
        <v>29.96</v>
      </c>
      <c r="CE31">
        <f t="shared" si="40"/>
        <v>29.96</v>
      </c>
      <c r="CF31">
        <f t="shared" si="0"/>
        <v>19</v>
      </c>
      <c r="CG31">
        <f t="shared" si="0"/>
        <v>19.399999999999999</v>
      </c>
      <c r="CH31" s="20" t="b">
        <f t="shared" si="41"/>
        <v>1</v>
      </c>
    </row>
    <row r="32" spans="1:86" ht="15" customHeight="1" x14ac:dyDescent="0.25">
      <c r="A32" s="31" t="s">
        <v>86</v>
      </c>
      <c r="B32" s="31" t="s">
        <v>59</v>
      </c>
      <c r="C32" s="32">
        <v>76194</v>
      </c>
      <c r="D32" s="32" t="b">
        <f t="shared" si="1"/>
        <v>1</v>
      </c>
      <c r="E32" s="32" t="b">
        <f t="shared" si="1"/>
        <v>1</v>
      </c>
      <c r="F32" s="4">
        <v>34.99</v>
      </c>
      <c r="G32" s="5">
        <v>34.99</v>
      </c>
      <c r="H32" s="6">
        <f t="shared" si="2"/>
        <v>0</v>
      </c>
      <c r="I32" s="7">
        <f t="shared" si="3"/>
        <v>0</v>
      </c>
      <c r="J32" s="8">
        <v>34.99</v>
      </c>
      <c r="K32" s="5">
        <v>34.99</v>
      </c>
      <c r="L32" s="6">
        <f t="shared" si="4"/>
        <v>0</v>
      </c>
      <c r="M32" s="7">
        <f t="shared" si="5"/>
        <v>0</v>
      </c>
      <c r="N32" s="8">
        <v>39.99</v>
      </c>
      <c r="O32" s="5">
        <v>39.99</v>
      </c>
      <c r="P32" s="6">
        <f t="shared" si="6"/>
        <v>0</v>
      </c>
      <c r="Q32" s="7">
        <f t="shared" si="7"/>
        <v>0</v>
      </c>
      <c r="R32" s="8">
        <v>44.95</v>
      </c>
      <c r="S32" s="5">
        <v>44.95</v>
      </c>
      <c r="T32" s="6">
        <f t="shared" si="8"/>
        <v>0</v>
      </c>
      <c r="U32" s="7">
        <f t="shared" si="9"/>
        <v>0</v>
      </c>
      <c r="V32" s="8">
        <v>34.99</v>
      </c>
      <c r="W32" s="5">
        <v>34.99</v>
      </c>
      <c r="X32" s="6">
        <f t="shared" si="10"/>
        <v>0</v>
      </c>
      <c r="Y32" s="7">
        <f t="shared" si="11"/>
        <v>0</v>
      </c>
      <c r="Z32" s="8">
        <v>39.99</v>
      </c>
      <c r="AA32" s="5">
        <v>39.99</v>
      </c>
      <c r="AB32" s="6">
        <f t="shared" si="12"/>
        <v>0</v>
      </c>
      <c r="AC32" s="7">
        <f t="shared" si="13"/>
        <v>0</v>
      </c>
      <c r="AD32" s="8">
        <v>34.99</v>
      </c>
      <c r="AE32" s="5">
        <v>34.99</v>
      </c>
      <c r="AF32" s="6">
        <f t="shared" si="14"/>
        <v>0</v>
      </c>
      <c r="AG32" s="7">
        <f t="shared" si="15"/>
        <v>0</v>
      </c>
      <c r="AH32" s="8">
        <v>34.99</v>
      </c>
      <c r="AI32" s="5">
        <v>34.99</v>
      </c>
      <c r="AJ32" s="6">
        <f t="shared" si="16"/>
        <v>0</v>
      </c>
      <c r="AK32" s="7">
        <f t="shared" si="17"/>
        <v>0</v>
      </c>
      <c r="AL32" s="8">
        <v>39.99</v>
      </c>
      <c r="AM32" s="5">
        <v>39.99</v>
      </c>
      <c r="AN32" s="6">
        <f t="shared" si="18"/>
        <v>0</v>
      </c>
      <c r="AO32" s="7">
        <f t="shared" si="19"/>
        <v>0</v>
      </c>
      <c r="AP32" s="8">
        <v>39.99</v>
      </c>
      <c r="AQ32" s="5">
        <v>39.99</v>
      </c>
      <c r="AR32" s="6">
        <f t="shared" si="20"/>
        <v>0</v>
      </c>
      <c r="AS32" s="7">
        <f t="shared" si="21"/>
        <v>0</v>
      </c>
      <c r="AT32" s="8">
        <v>34.99</v>
      </c>
      <c r="AU32" s="5">
        <v>34.99</v>
      </c>
      <c r="AV32" s="6">
        <f t="shared" si="22"/>
        <v>0</v>
      </c>
      <c r="AW32" s="7">
        <f t="shared" si="23"/>
        <v>0</v>
      </c>
      <c r="AX32" s="8">
        <v>34.99</v>
      </c>
      <c r="AY32" s="5">
        <v>34.99</v>
      </c>
      <c r="AZ32" s="6">
        <f t="shared" si="24"/>
        <v>0</v>
      </c>
      <c r="BA32" s="7">
        <f t="shared" si="25"/>
        <v>0</v>
      </c>
      <c r="BB32" s="8">
        <v>34.99</v>
      </c>
      <c r="BC32" s="5">
        <v>34.99</v>
      </c>
      <c r="BD32" s="6">
        <f t="shared" si="26"/>
        <v>0</v>
      </c>
      <c r="BE32" s="7">
        <f t="shared" si="27"/>
        <v>0</v>
      </c>
      <c r="BF32" s="8">
        <v>34.99</v>
      </c>
      <c r="BG32" s="5">
        <v>34.99</v>
      </c>
      <c r="BH32" s="6">
        <f t="shared" si="28"/>
        <v>0</v>
      </c>
      <c r="BI32" s="7">
        <f t="shared" si="29"/>
        <v>0</v>
      </c>
      <c r="BJ32" s="8">
        <v>34.99</v>
      </c>
      <c r="BK32" s="5">
        <v>34.99</v>
      </c>
      <c r="BL32" s="6">
        <f t="shared" si="30"/>
        <v>0</v>
      </c>
      <c r="BM32" s="7">
        <f t="shared" si="31"/>
        <v>0</v>
      </c>
      <c r="BN32" s="8">
        <v>39.99</v>
      </c>
      <c r="BO32" s="5">
        <v>34.99</v>
      </c>
      <c r="BP32" s="6">
        <f t="shared" si="32"/>
        <v>-5</v>
      </c>
      <c r="BQ32" s="7">
        <f t="shared" si="33"/>
        <v>-12.5</v>
      </c>
      <c r="BR32" s="8">
        <v>34.99</v>
      </c>
      <c r="BS32" s="5">
        <v>34.99</v>
      </c>
      <c r="BT32" s="6">
        <f t="shared" si="34"/>
        <v>0</v>
      </c>
      <c r="BU32" s="7">
        <f t="shared" si="35"/>
        <v>0</v>
      </c>
      <c r="BV32">
        <f t="shared" si="36"/>
        <v>34.99</v>
      </c>
      <c r="BW32">
        <f t="shared" si="36"/>
        <v>34.99</v>
      </c>
      <c r="BX32">
        <f t="shared" si="37"/>
        <v>44.95</v>
      </c>
      <c r="BY32">
        <f t="shared" si="37"/>
        <v>44.95</v>
      </c>
      <c r="BZ32">
        <f t="shared" si="38"/>
        <v>37.049999999999997</v>
      </c>
      <c r="CA32">
        <f t="shared" si="38"/>
        <v>36.75</v>
      </c>
      <c r="CB32">
        <f t="shared" si="39"/>
        <v>2.99</v>
      </c>
      <c r="CC32">
        <f t="shared" si="39"/>
        <v>2.93</v>
      </c>
      <c r="CD32">
        <f t="shared" si="40"/>
        <v>9.9600000000000009</v>
      </c>
      <c r="CE32">
        <f t="shared" si="40"/>
        <v>9.9600000000000009</v>
      </c>
      <c r="CF32">
        <f t="shared" si="0"/>
        <v>26.9</v>
      </c>
      <c r="CG32">
        <f t="shared" si="0"/>
        <v>27.1</v>
      </c>
      <c r="CH32" s="20" t="b">
        <f t="shared" si="41"/>
        <v>1</v>
      </c>
    </row>
    <row r="33" spans="1:86" ht="15" customHeight="1" x14ac:dyDescent="0.25">
      <c r="A33" s="31" t="s">
        <v>87</v>
      </c>
      <c r="B33" s="31" t="s">
        <v>59</v>
      </c>
      <c r="C33" s="32">
        <v>76195</v>
      </c>
      <c r="D33" s="32" t="b">
        <f t="shared" si="1"/>
        <v>1</v>
      </c>
      <c r="E33" s="32" t="b">
        <f t="shared" si="1"/>
        <v>1</v>
      </c>
      <c r="F33" s="4">
        <v>19.989999999999998</v>
      </c>
      <c r="G33" s="5">
        <v>19.989999999999998</v>
      </c>
      <c r="H33" s="6">
        <f t="shared" si="2"/>
        <v>0</v>
      </c>
      <c r="I33" s="7">
        <f t="shared" si="3"/>
        <v>0</v>
      </c>
      <c r="J33" s="8">
        <v>19.989999999999998</v>
      </c>
      <c r="K33" s="5">
        <v>19.989999999999998</v>
      </c>
      <c r="L33" s="6">
        <f t="shared" si="4"/>
        <v>0</v>
      </c>
      <c r="M33" s="7">
        <f t="shared" si="5"/>
        <v>0</v>
      </c>
      <c r="N33" s="8">
        <v>22.99</v>
      </c>
      <c r="O33" s="5">
        <v>22.99</v>
      </c>
      <c r="P33" s="6">
        <f t="shared" si="6"/>
        <v>0</v>
      </c>
      <c r="Q33" s="7">
        <f t="shared" si="7"/>
        <v>0</v>
      </c>
      <c r="R33" s="8">
        <v>24.95</v>
      </c>
      <c r="S33" s="5">
        <v>24.95</v>
      </c>
      <c r="T33" s="6">
        <f t="shared" si="8"/>
        <v>0</v>
      </c>
      <c r="U33" s="7">
        <f t="shared" si="9"/>
        <v>0</v>
      </c>
      <c r="V33" s="8">
        <v>19.989999999999998</v>
      </c>
      <c r="W33" s="5">
        <v>19.989999999999998</v>
      </c>
      <c r="X33" s="6">
        <f t="shared" si="10"/>
        <v>0</v>
      </c>
      <c r="Y33" s="7">
        <f t="shared" si="11"/>
        <v>0</v>
      </c>
      <c r="Z33" s="8">
        <v>22.99</v>
      </c>
      <c r="AA33" s="5">
        <v>22.99</v>
      </c>
      <c r="AB33" s="6">
        <f t="shared" si="12"/>
        <v>0</v>
      </c>
      <c r="AC33" s="7">
        <f t="shared" si="13"/>
        <v>0</v>
      </c>
      <c r="AD33" s="8">
        <v>19.989999999999998</v>
      </c>
      <c r="AE33" s="5">
        <v>19.989999999999998</v>
      </c>
      <c r="AF33" s="6">
        <f t="shared" si="14"/>
        <v>0</v>
      </c>
      <c r="AG33" s="7">
        <f t="shared" si="15"/>
        <v>0</v>
      </c>
      <c r="AH33" s="8">
        <v>19.989999999999998</v>
      </c>
      <c r="AI33" s="5">
        <v>19.989999999999998</v>
      </c>
      <c r="AJ33" s="6">
        <f t="shared" si="16"/>
        <v>0</v>
      </c>
      <c r="AK33" s="7">
        <f t="shared" si="17"/>
        <v>0</v>
      </c>
      <c r="AL33" s="8">
        <v>22.99</v>
      </c>
      <c r="AM33" s="5">
        <v>22.99</v>
      </c>
      <c r="AN33" s="6">
        <f t="shared" si="18"/>
        <v>0</v>
      </c>
      <c r="AO33" s="7">
        <f t="shared" si="19"/>
        <v>0</v>
      </c>
      <c r="AP33" s="8">
        <v>22.99</v>
      </c>
      <c r="AQ33" s="5">
        <v>22.99</v>
      </c>
      <c r="AR33" s="6">
        <f t="shared" si="20"/>
        <v>0</v>
      </c>
      <c r="AS33" s="7">
        <f t="shared" si="21"/>
        <v>0</v>
      </c>
      <c r="AT33" s="8">
        <v>19.989999999999998</v>
      </c>
      <c r="AU33" s="5">
        <v>19.989999999999998</v>
      </c>
      <c r="AV33" s="6">
        <f t="shared" si="22"/>
        <v>0</v>
      </c>
      <c r="AW33" s="7">
        <f t="shared" si="23"/>
        <v>0</v>
      </c>
      <c r="AX33" s="8">
        <v>19.989999999999998</v>
      </c>
      <c r="AY33" s="5">
        <v>19.989999999999998</v>
      </c>
      <c r="AZ33" s="6">
        <f t="shared" si="24"/>
        <v>0</v>
      </c>
      <c r="BA33" s="7">
        <f t="shared" si="25"/>
        <v>0</v>
      </c>
      <c r="BB33" s="8">
        <v>19.989999999999998</v>
      </c>
      <c r="BC33" s="5">
        <v>19.989999999999998</v>
      </c>
      <c r="BD33" s="6">
        <f t="shared" si="26"/>
        <v>0</v>
      </c>
      <c r="BE33" s="7">
        <f t="shared" si="27"/>
        <v>0</v>
      </c>
      <c r="BF33" s="8">
        <v>19.989999999999998</v>
      </c>
      <c r="BG33" s="5">
        <v>19.989999999999998</v>
      </c>
      <c r="BH33" s="6">
        <f t="shared" si="28"/>
        <v>0</v>
      </c>
      <c r="BI33" s="7">
        <f t="shared" si="29"/>
        <v>0</v>
      </c>
      <c r="BJ33" s="8">
        <v>19.489999999999998</v>
      </c>
      <c r="BK33" s="5">
        <v>18.989999999999998</v>
      </c>
      <c r="BL33" s="6">
        <f t="shared" si="30"/>
        <v>-0.5</v>
      </c>
      <c r="BM33" s="7">
        <f t="shared" si="31"/>
        <v>-2.6</v>
      </c>
      <c r="BN33" s="8">
        <v>22.99</v>
      </c>
      <c r="BO33" s="5">
        <v>22.99</v>
      </c>
      <c r="BP33" s="6">
        <f t="shared" si="32"/>
        <v>0</v>
      </c>
      <c r="BQ33" s="7">
        <f t="shared" si="33"/>
        <v>0</v>
      </c>
      <c r="BR33" s="8">
        <v>19.989999999999998</v>
      </c>
      <c r="BS33" s="5">
        <v>19.989999999999998</v>
      </c>
      <c r="BT33" s="6">
        <f t="shared" si="34"/>
        <v>0</v>
      </c>
      <c r="BU33" s="7">
        <f t="shared" si="35"/>
        <v>0</v>
      </c>
      <c r="BV33">
        <f t="shared" si="36"/>
        <v>19.489999999999998</v>
      </c>
      <c r="BW33">
        <f t="shared" si="36"/>
        <v>18.989999999999998</v>
      </c>
      <c r="BX33">
        <f t="shared" si="37"/>
        <v>24.95</v>
      </c>
      <c r="BY33">
        <f t="shared" si="37"/>
        <v>24.95</v>
      </c>
      <c r="BZ33">
        <f t="shared" si="38"/>
        <v>21.13</v>
      </c>
      <c r="CA33">
        <f t="shared" si="38"/>
        <v>21.11</v>
      </c>
      <c r="CB33">
        <f t="shared" si="39"/>
        <v>1.67</v>
      </c>
      <c r="CC33">
        <f t="shared" si="39"/>
        <v>1.71</v>
      </c>
      <c r="CD33">
        <f t="shared" si="40"/>
        <v>5.46</v>
      </c>
      <c r="CE33">
        <f t="shared" si="40"/>
        <v>5.96</v>
      </c>
      <c r="CF33">
        <f t="shared" si="0"/>
        <v>25.8</v>
      </c>
      <c r="CG33">
        <f t="shared" si="0"/>
        <v>28.2</v>
      </c>
      <c r="CH33" s="20" t="b">
        <f t="shared" si="41"/>
        <v>1</v>
      </c>
    </row>
    <row r="34" spans="1:86" ht="15" customHeight="1" x14ac:dyDescent="0.25">
      <c r="A34" s="31" t="s">
        <v>88</v>
      </c>
      <c r="B34" s="31" t="s">
        <v>59</v>
      </c>
      <c r="C34" s="32">
        <v>76198</v>
      </c>
      <c r="D34" s="32" t="b">
        <f t="shared" si="1"/>
        <v>1</v>
      </c>
      <c r="E34" s="32" t="b">
        <f t="shared" si="1"/>
        <v>1</v>
      </c>
      <c r="F34" s="4">
        <v>24.99</v>
      </c>
      <c r="G34" s="5">
        <v>19.989999999999998</v>
      </c>
      <c r="H34" s="6">
        <f t="shared" si="2"/>
        <v>-5</v>
      </c>
      <c r="I34" s="7">
        <f t="shared" si="3"/>
        <v>-20</v>
      </c>
      <c r="J34" s="8">
        <v>19.989999999999998</v>
      </c>
      <c r="K34" s="5">
        <v>19.989999999999998</v>
      </c>
      <c r="L34" s="6">
        <f t="shared" si="4"/>
        <v>0</v>
      </c>
      <c r="M34" s="7">
        <f t="shared" si="5"/>
        <v>0</v>
      </c>
      <c r="N34" s="8">
        <v>23.99</v>
      </c>
      <c r="O34" s="5">
        <v>22.99</v>
      </c>
      <c r="P34" s="6">
        <f t="shared" si="6"/>
        <v>-1</v>
      </c>
      <c r="Q34" s="7">
        <f t="shared" si="7"/>
        <v>-4.2</v>
      </c>
      <c r="R34" s="8">
        <v>24.95</v>
      </c>
      <c r="S34" s="5">
        <v>24.95</v>
      </c>
      <c r="T34" s="6">
        <f t="shared" si="8"/>
        <v>0</v>
      </c>
      <c r="U34" s="7">
        <f t="shared" si="9"/>
        <v>0</v>
      </c>
      <c r="V34" s="8">
        <v>19.989999999999998</v>
      </c>
      <c r="W34" s="5">
        <v>19.989999999999998</v>
      </c>
      <c r="X34" s="6">
        <f t="shared" si="10"/>
        <v>0</v>
      </c>
      <c r="Y34" s="7">
        <f t="shared" si="11"/>
        <v>0</v>
      </c>
      <c r="Z34" s="8">
        <v>22.99</v>
      </c>
      <c r="AA34" s="5">
        <v>22.99</v>
      </c>
      <c r="AB34" s="6">
        <f t="shared" si="12"/>
        <v>0</v>
      </c>
      <c r="AC34" s="7">
        <f t="shared" si="13"/>
        <v>0</v>
      </c>
      <c r="AD34" s="8">
        <v>19.989999999999998</v>
      </c>
      <c r="AE34" s="5">
        <v>19.989999999999998</v>
      </c>
      <c r="AF34" s="6">
        <f t="shared" si="14"/>
        <v>0</v>
      </c>
      <c r="AG34" s="7">
        <f t="shared" si="15"/>
        <v>0</v>
      </c>
      <c r="AH34" s="8">
        <v>20.99</v>
      </c>
      <c r="AI34" s="5">
        <v>19.989999999999998</v>
      </c>
      <c r="AJ34" s="6">
        <f t="shared" si="16"/>
        <v>-1</v>
      </c>
      <c r="AK34" s="7">
        <f t="shared" si="17"/>
        <v>-4.8</v>
      </c>
      <c r="AL34" s="8">
        <v>23.99</v>
      </c>
      <c r="AM34" s="5">
        <v>22.99</v>
      </c>
      <c r="AN34" s="6">
        <f t="shared" si="18"/>
        <v>-1</v>
      </c>
      <c r="AO34" s="7">
        <f t="shared" si="19"/>
        <v>-4.2</v>
      </c>
      <c r="AP34" s="8">
        <v>23.99</v>
      </c>
      <c r="AQ34" s="5">
        <v>22.99</v>
      </c>
      <c r="AR34" s="6">
        <f t="shared" si="20"/>
        <v>-1</v>
      </c>
      <c r="AS34" s="7">
        <f t="shared" si="21"/>
        <v>-4.2</v>
      </c>
      <c r="AT34" s="8">
        <v>19.989999999999998</v>
      </c>
      <c r="AU34" s="5">
        <v>19.989999999999998</v>
      </c>
      <c r="AV34" s="6">
        <f t="shared" si="22"/>
        <v>0</v>
      </c>
      <c r="AW34" s="7">
        <f t="shared" si="23"/>
        <v>0</v>
      </c>
      <c r="AX34" s="8">
        <v>24.99</v>
      </c>
      <c r="AY34" s="5">
        <v>19.989999999999998</v>
      </c>
      <c r="AZ34" s="6">
        <f t="shared" si="24"/>
        <v>-5</v>
      </c>
      <c r="BA34" s="7">
        <f t="shared" si="25"/>
        <v>-20</v>
      </c>
      <c r="BB34" s="8">
        <v>19.989999999999998</v>
      </c>
      <c r="BC34" s="5">
        <v>19.989999999999998</v>
      </c>
      <c r="BD34" s="6">
        <f t="shared" si="26"/>
        <v>0</v>
      </c>
      <c r="BE34" s="7">
        <f t="shared" si="27"/>
        <v>0</v>
      </c>
      <c r="BF34" s="8">
        <v>19.989999999999998</v>
      </c>
      <c r="BG34" s="5">
        <v>19.989999999999998</v>
      </c>
      <c r="BH34" s="6">
        <f t="shared" si="28"/>
        <v>0</v>
      </c>
      <c r="BI34" s="7">
        <f t="shared" si="29"/>
        <v>0</v>
      </c>
      <c r="BJ34" s="8">
        <v>19.489999999999998</v>
      </c>
      <c r="BK34" s="5">
        <v>18.989999999999998</v>
      </c>
      <c r="BL34" s="6">
        <f t="shared" si="30"/>
        <v>-0.5</v>
      </c>
      <c r="BM34" s="7">
        <f t="shared" si="31"/>
        <v>-2.6</v>
      </c>
      <c r="BN34" s="8">
        <v>22.99</v>
      </c>
      <c r="BO34" s="5">
        <v>22.99</v>
      </c>
      <c r="BP34" s="6">
        <f t="shared" si="32"/>
        <v>0</v>
      </c>
      <c r="BQ34" s="7">
        <f t="shared" si="33"/>
        <v>0</v>
      </c>
      <c r="BR34" s="8">
        <v>19.989999999999998</v>
      </c>
      <c r="BS34" s="5">
        <v>19.989999999999998</v>
      </c>
      <c r="BT34" s="6">
        <f t="shared" si="34"/>
        <v>0</v>
      </c>
      <c r="BU34" s="7">
        <f t="shared" si="35"/>
        <v>0</v>
      </c>
      <c r="BV34">
        <f t="shared" si="36"/>
        <v>19.489999999999998</v>
      </c>
      <c r="BW34">
        <f t="shared" si="36"/>
        <v>18.989999999999998</v>
      </c>
      <c r="BX34">
        <f t="shared" si="37"/>
        <v>24.99</v>
      </c>
      <c r="BY34">
        <f t="shared" si="37"/>
        <v>24.95</v>
      </c>
      <c r="BZ34">
        <f t="shared" si="38"/>
        <v>21.96</v>
      </c>
      <c r="CA34">
        <f t="shared" si="38"/>
        <v>21.11</v>
      </c>
      <c r="CB34">
        <f t="shared" si="39"/>
        <v>2.11</v>
      </c>
      <c r="CC34">
        <f t="shared" si="39"/>
        <v>1.71</v>
      </c>
      <c r="CD34">
        <f t="shared" si="40"/>
        <v>5.5</v>
      </c>
      <c r="CE34">
        <f t="shared" si="40"/>
        <v>5.96</v>
      </c>
      <c r="CF34">
        <f t="shared" si="0"/>
        <v>25</v>
      </c>
      <c r="CG34">
        <f t="shared" si="0"/>
        <v>28.2</v>
      </c>
      <c r="CH34" s="20" t="b">
        <f t="shared" si="41"/>
        <v>1</v>
      </c>
    </row>
    <row r="35" spans="1:86" x14ac:dyDescent="0.25">
      <c r="A35" s="31" t="s">
        <v>89</v>
      </c>
      <c r="B35" s="31" t="s">
        <v>59</v>
      </c>
      <c r="C35" s="32">
        <v>76199</v>
      </c>
      <c r="D35" s="32" t="b">
        <f t="shared" si="1"/>
        <v>1</v>
      </c>
      <c r="E35" s="32" t="b">
        <f t="shared" si="1"/>
        <v>1</v>
      </c>
      <c r="F35" s="4">
        <v>64.989999999999995</v>
      </c>
      <c r="G35" s="5">
        <v>59.99</v>
      </c>
      <c r="H35" s="6">
        <f t="shared" si="2"/>
        <v>-4.9999999999999929</v>
      </c>
      <c r="I35" s="7">
        <f t="shared" si="3"/>
        <v>-7.7</v>
      </c>
      <c r="J35" s="8">
        <v>59.99</v>
      </c>
      <c r="K35" s="5">
        <v>59.99</v>
      </c>
      <c r="L35" s="6">
        <f t="shared" si="4"/>
        <v>0</v>
      </c>
      <c r="M35" s="7">
        <f t="shared" si="5"/>
        <v>0</v>
      </c>
      <c r="N35" s="8">
        <v>69.989999999999995</v>
      </c>
      <c r="O35" s="5">
        <v>69.989999999999995</v>
      </c>
      <c r="P35" s="6">
        <f t="shared" si="6"/>
        <v>0</v>
      </c>
      <c r="Q35" s="7">
        <f t="shared" si="7"/>
        <v>0</v>
      </c>
      <c r="R35" s="8">
        <v>74.95</v>
      </c>
      <c r="S35" s="5">
        <v>74.95</v>
      </c>
      <c r="T35" s="6">
        <f t="shared" si="8"/>
        <v>0</v>
      </c>
      <c r="U35" s="7">
        <f t="shared" si="9"/>
        <v>0</v>
      </c>
      <c r="V35" s="8">
        <v>59.99</v>
      </c>
      <c r="W35" s="5">
        <v>59.99</v>
      </c>
      <c r="X35" s="6">
        <f t="shared" si="10"/>
        <v>0</v>
      </c>
      <c r="Y35" s="7">
        <f t="shared" si="11"/>
        <v>0</v>
      </c>
      <c r="Z35" s="8">
        <v>69.989999999999995</v>
      </c>
      <c r="AA35" s="5">
        <v>69.989999999999995</v>
      </c>
      <c r="AB35" s="6">
        <f t="shared" si="12"/>
        <v>0</v>
      </c>
      <c r="AC35" s="7">
        <f t="shared" si="13"/>
        <v>0</v>
      </c>
      <c r="AD35" s="8">
        <v>59.99</v>
      </c>
      <c r="AE35" s="5">
        <v>59.99</v>
      </c>
      <c r="AF35" s="6">
        <f t="shared" si="14"/>
        <v>0</v>
      </c>
      <c r="AG35" s="7">
        <f t="shared" si="15"/>
        <v>0</v>
      </c>
      <c r="AH35" s="8">
        <v>66.989999999999995</v>
      </c>
      <c r="AI35" s="5">
        <v>59.99</v>
      </c>
      <c r="AJ35" s="6">
        <f t="shared" si="16"/>
        <v>-6.9999999999999929</v>
      </c>
      <c r="AK35" s="7">
        <f t="shared" si="17"/>
        <v>-10.4</v>
      </c>
      <c r="AL35" s="8">
        <v>69.989999999999995</v>
      </c>
      <c r="AM35" s="5">
        <v>69.989999999999995</v>
      </c>
      <c r="AN35" s="6">
        <f t="shared" si="18"/>
        <v>0</v>
      </c>
      <c r="AO35" s="7">
        <f t="shared" si="19"/>
        <v>0</v>
      </c>
      <c r="AP35" s="8">
        <v>69.989999999999995</v>
      </c>
      <c r="AQ35" s="5">
        <v>69.989999999999995</v>
      </c>
      <c r="AR35" s="6">
        <f t="shared" si="20"/>
        <v>0</v>
      </c>
      <c r="AS35" s="7">
        <f t="shared" si="21"/>
        <v>0</v>
      </c>
      <c r="AT35" s="8">
        <v>59.99</v>
      </c>
      <c r="AU35" s="5">
        <v>59.99</v>
      </c>
      <c r="AV35" s="6">
        <f t="shared" si="22"/>
        <v>0</v>
      </c>
      <c r="AW35" s="7">
        <f t="shared" si="23"/>
        <v>0</v>
      </c>
      <c r="AX35" s="8">
        <v>64.989999999999995</v>
      </c>
      <c r="AY35" s="5">
        <v>59.99</v>
      </c>
      <c r="AZ35" s="6">
        <f t="shared" si="24"/>
        <v>-4.9999999999999929</v>
      </c>
      <c r="BA35" s="7">
        <f t="shared" si="25"/>
        <v>-7.7</v>
      </c>
      <c r="BB35" s="8">
        <v>59.99</v>
      </c>
      <c r="BC35" s="5">
        <v>59.99</v>
      </c>
      <c r="BD35" s="6">
        <f t="shared" si="26"/>
        <v>0</v>
      </c>
      <c r="BE35" s="7">
        <f t="shared" si="27"/>
        <v>0</v>
      </c>
      <c r="BF35" s="8">
        <v>59.99</v>
      </c>
      <c r="BG35" s="5">
        <v>59.99</v>
      </c>
      <c r="BH35" s="6">
        <f t="shared" si="28"/>
        <v>0</v>
      </c>
      <c r="BI35" s="7">
        <f t="shared" si="29"/>
        <v>0</v>
      </c>
      <c r="BJ35" s="8">
        <v>59.99</v>
      </c>
      <c r="BK35" s="5">
        <v>59.99</v>
      </c>
      <c r="BL35" s="6">
        <f t="shared" si="30"/>
        <v>0</v>
      </c>
      <c r="BM35" s="7">
        <f t="shared" si="31"/>
        <v>0</v>
      </c>
      <c r="BN35" s="8">
        <v>69.989999999999995</v>
      </c>
      <c r="BO35" s="5">
        <v>59.99</v>
      </c>
      <c r="BP35" s="6">
        <f t="shared" si="32"/>
        <v>-9.9999999999999929</v>
      </c>
      <c r="BQ35" s="7">
        <f t="shared" si="33"/>
        <v>-14.3</v>
      </c>
      <c r="BR35" s="8">
        <v>59.99</v>
      </c>
      <c r="BS35" s="5">
        <v>59.99</v>
      </c>
      <c r="BT35" s="6">
        <f t="shared" si="34"/>
        <v>0</v>
      </c>
      <c r="BU35" s="7">
        <f t="shared" si="35"/>
        <v>0</v>
      </c>
      <c r="BV35">
        <f t="shared" si="36"/>
        <v>59.99</v>
      </c>
      <c r="BW35">
        <f t="shared" si="36"/>
        <v>59.99</v>
      </c>
      <c r="BX35">
        <f t="shared" si="37"/>
        <v>74.95</v>
      </c>
      <c r="BY35">
        <f t="shared" si="37"/>
        <v>74.95</v>
      </c>
      <c r="BZ35">
        <f t="shared" si="38"/>
        <v>64.81</v>
      </c>
      <c r="CA35">
        <f t="shared" si="38"/>
        <v>63.22</v>
      </c>
      <c r="CB35">
        <f t="shared" si="39"/>
        <v>5.0199999999999996</v>
      </c>
      <c r="CC35">
        <f t="shared" si="39"/>
        <v>5.12</v>
      </c>
      <c r="CD35">
        <f t="shared" si="40"/>
        <v>14.96</v>
      </c>
      <c r="CE35">
        <f t="shared" si="40"/>
        <v>14.96</v>
      </c>
      <c r="CF35">
        <f t="shared" si="0"/>
        <v>23.1</v>
      </c>
      <c r="CG35">
        <f t="shared" si="0"/>
        <v>23.7</v>
      </c>
      <c r="CH35" s="20" t="b">
        <f t="shared" si="41"/>
        <v>1</v>
      </c>
    </row>
    <row r="36" spans="1:86" x14ac:dyDescent="0.25">
      <c r="A36" s="31" t="s">
        <v>90</v>
      </c>
      <c r="B36" s="31" t="s">
        <v>59</v>
      </c>
      <c r="C36" s="32">
        <v>76200</v>
      </c>
      <c r="D36" s="32" t="b">
        <f t="shared" si="1"/>
        <v>1</v>
      </c>
      <c r="E36" s="32" t="b">
        <f t="shared" si="1"/>
        <v>1</v>
      </c>
      <c r="F36" s="4">
        <v>34.99</v>
      </c>
      <c r="G36" s="5">
        <v>29.99</v>
      </c>
      <c r="H36" s="6">
        <f t="shared" si="2"/>
        <v>-5.0000000000000036</v>
      </c>
      <c r="I36" s="7">
        <f t="shared" si="3"/>
        <v>-14.3</v>
      </c>
      <c r="J36" s="8">
        <v>29.99</v>
      </c>
      <c r="K36" s="5">
        <v>29.99</v>
      </c>
      <c r="L36" s="6">
        <f t="shared" si="4"/>
        <v>0</v>
      </c>
      <c r="M36" s="7">
        <f t="shared" si="5"/>
        <v>0</v>
      </c>
      <c r="N36" s="8">
        <v>34.99</v>
      </c>
      <c r="O36" s="5">
        <v>34.99</v>
      </c>
      <c r="P36" s="6">
        <f t="shared" si="6"/>
        <v>0</v>
      </c>
      <c r="Q36" s="7">
        <f t="shared" si="7"/>
        <v>0</v>
      </c>
      <c r="R36" s="8">
        <v>34.950000000000003</v>
      </c>
      <c r="S36" s="5">
        <v>34.950000000000003</v>
      </c>
      <c r="T36" s="6">
        <f t="shared" si="8"/>
        <v>0</v>
      </c>
      <c r="U36" s="7">
        <f t="shared" si="9"/>
        <v>0</v>
      </c>
      <c r="V36" s="8">
        <v>29.99</v>
      </c>
      <c r="W36" s="5">
        <v>29.99</v>
      </c>
      <c r="X36" s="6">
        <f t="shared" si="10"/>
        <v>0</v>
      </c>
      <c r="Y36" s="7">
        <f t="shared" si="11"/>
        <v>0</v>
      </c>
      <c r="Z36" s="8">
        <v>34.99</v>
      </c>
      <c r="AA36" s="5">
        <v>34.99</v>
      </c>
      <c r="AB36" s="6">
        <f t="shared" si="12"/>
        <v>0</v>
      </c>
      <c r="AC36" s="7">
        <f t="shared" si="13"/>
        <v>0</v>
      </c>
      <c r="AD36" s="8">
        <v>29.99</v>
      </c>
      <c r="AE36" s="5">
        <v>29.99</v>
      </c>
      <c r="AF36" s="6">
        <f t="shared" si="14"/>
        <v>0</v>
      </c>
      <c r="AG36" s="7">
        <f t="shared" si="15"/>
        <v>0</v>
      </c>
      <c r="AH36" s="8">
        <v>29.99</v>
      </c>
      <c r="AI36" s="5">
        <v>29.99</v>
      </c>
      <c r="AJ36" s="6">
        <f t="shared" si="16"/>
        <v>0</v>
      </c>
      <c r="AK36" s="7">
        <f t="shared" si="17"/>
        <v>0</v>
      </c>
      <c r="AL36" s="8">
        <v>34.99</v>
      </c>
      <c r="AM36" s="5">
        <v>34.99</v>
      </c>
      <c r="AN36" s="6">
        <f t="shared" si="18"/>
        <v>0</v>
      </c>
      <c r="AO36" s="7">
        <f t="shared" si="19"/>
        <v>0</v>
      </c>
      <c r="AP36" s="8">
        <v>34.99</v>
      </c>
      <c r="AQ36" s="5">
        <v>34.99</v>
      </c>
      <c r="AR36" s="6">
        <f t="shared" si="20"/>
        <v>0</v>
      </c>
      <c r="AS36" s="7">
        <f t="shared" si="21"/>
        <v>0</v>
      </c>
      <c r="AT36" s="8">
        <v>34.99</v>
      </c>
      <c r="AU36" s="5">
        <v>29.99</v>
      </c>
      <c r="AV36" s="6">
        <f t="shared" si="22"/>
        <v>-5.0000000000000036</v>
      </c>
      <c r="AW36" s="7">
        <f t="shared" si="23"/>
        <v>-14.3</v>
      </c>
      <c r="AX36" s="8">
        <v>34.99</v>
      </c>
      <c r="AY36" s="5">
        <v>29.99</v>
      </c>
      <c r="AZ36" s="6">
        <f t="shared" si="24"/>
        <v>-5.0000000000000036</v>
      </c>
      <c r="BA36" s="7">
        <f t="shared" si="25"/>
        <v>-14.3</v>
      </c>
      <c r="BB36" s="8">
        <v>29.99</v>
      </c>
      <c r="BC36" s="5">
        <v>29.99</v>
      </c>
      <c r="BD36" s="6">
        <f t="shared" si="26"/>
        <v>0</v>
      </c>
      <c r="BE36" s="7">
        <f t="shared" si="27"/>
        <v>0</v>
      </c>
      <c r="BF36" s="8">
        <v>29.99</v>
      </c>
      <c r="BG36" s="5">
        <v>29.99</v>
      </c>
      <c r="BH36" s="6">
        <f t="shared" si="28"/>
        <v>0</v>
      </c>
      <c r="BI36" s="7">
        <f t="shared" si="29"/>
        <v>0</v>
      </c>
      <c r="BJ36" s="8">
        <v>29.99</v>
      </c>
      <c r="BK36" s="5">
        <v>27.99</v>
      </c>
      <c r="BL36" s="6">
        <f t="shared" si="30"/>
        <v>-2</v>
      </c>
      <c r="BM36" s="7">
        <f t="shared" si="31"/>
        <v>-6.7</v>
      </c>
      <c r="BN36" s="8">
        <v>31.99</v>
      </c>
      <c r="BO36" s="5">
        <v>31.99</v>
      </c>
      <c r="BP36" s="6">
        <f t="shared" si="32"/>
        <v>0</v>
      </c>
      <c r="BQ36" s="7">
        <f t="shared" si="33"/>
        <v>0</v>
      </c>
      <c r="BR36" s="8">
        <v>29.99</v>
      </c>
      <c r="BS36" s="5">
        <v>29.99</v>
      </c>
      <c r="BT36" s="6">
        <f t="shared" si="34"/>
        <v>0</v>
      </c>
      <c r="BU36" s="7">
        <f t="shared" si="35"/>
        <v>0</v>
      </c>
      <c r="BV36">
        <f t="shared" si="36"/>
        <v>29.99</v>
      </c>
      <c r="BW36">
        <f t="shared" si="36"/>
        <v>27.99</v>
      </c>
      <c r="BX36">
        <f t="shared" si="37"/>
        <v>34.99</v>
      </c>
      <c r="BY36">
        <f t="shared" si="37"/>
        <v>34.99</v>
      </c>
      <c r="BZ36">
        <f t="shared" si="38"/>
        <v>32.46</v>
      </c>
      <c r="CA36">
        <f t="shared" si="38"/>
        <v>31.46</v>
      </c>
      <c r="CB36">
        <f t="shared" si="39"/>
        <v>2.4300000000000002</v>
      </c>
      <c r="CC36">
        <f t="shared" si="39"/>
        <v>2.38</v>
      </c>
      <c r="CD36">
        <f t="shared" si="40"/>
        <v>5</v>
      </c>
      <c r="CE36">
        <f t="shared" si="40"/>
        <v>7</v>
      </c>
      <c r="CF36">
        <f t="shared" si="0"/>
        <v>15.4</v>
      </c>
      <c r="CG36">
        <f t="shared" si="0"/>
        <v>22.3</v>
      </c>
      <c r="CH36" s="20" t="b">
        <f t="shared" si="41"/>
        <v>1</v>
      </c>
    </row>
    <row r="37" spans="1:86" x14ac:dyDescent="0.25">
      <c r="A37" s="31" t="s">
        <v>91</v>
      </c>
      <c r="B37" s="31" t="s">
        <v>59</v>
      </c>
      <c r="C37" s="32">
        <v>76201</v>
      </c>
      <c r="D37" s="32" t="b">
        <f t="shared" si="1"/>
        <v>1</v>
      </c>
      <c r="E37" s="32" t="b">
        <f t="shared" si="1"/>
        <v>1</v>
      </c>
      <c r="F37" s="4">
        <v>34.99</v>
      </c>
      <c r="G37" s="5">
        <v>29.99</v>
      </c>
      <c r="H37" s="6">
        <f t="shared" si="2"/>
        <v>-5.0000000000000036</v>
      </c>
      <c r="I37" s="7">
        <f t="shared" si="3"/>
        <v>-14.3</v>
      </c>
      <c r="J37" s="8">
        <v>29.99</v>
      </c>
      <c r="K37" s="5">
        <v>29.99</v>
      </c>
      <c r="L37" s="6">
        <f t="shared" si="4"/>
        <v>0</v>
      </c>
      <c r="M37" s="7">
        <f t="shared" si="5"/>
        <v>0</v>
      </c>
      <c r="N37" s="8">
        <v>34.99</v>
      </c>
      <c r="O37" s="5">
        <v>34.99</v>
      </c>
      <c r="P37" s="6">
        <f t="shared" si="6"/>
        <v>0</v>
      </c>
      <c r="Q37" s="7">
        <f t="shared" si="7"/>
        <v>0</v>
      </c>
      <c r="R37" s="8">
        <v>34.950000000000003</v>
      </c>
      <c r="S37" s="5">
        <v>34.950000000000003</v>
      </c>
      <c r="T37" s="6">
        <f t="shared" si="8"/>
        <v>0</v>
      </c>
      <c r="U37" s="7">
        <f t="shared" si="9"/>
        <v>0</v>
      </c>
      <c r="V37" s="8">
        <v>29.99</v>
      </c>
      <c r="W37" s="5">
        <v>29.99</v>
      </c>
      <c r="X37" s="6">
        <f t="shared" si="10"/>
        <v>0</v>
      </c>
      <c r="Y37" s="7">
        <f t="shared" si="11"/>
        <v>0</v>
      </c>
      <c r="Z37" s="8">
        <v>34.99</v>
      </c>
      <c r="AA37" s="5">
        <v>34.99</v>
      </c>
      <c r="AB37" s="6">
        <f t="shared" si="12"/>
        <v>0</v>
      </c>
      <c r="AC37" s="7">
        <f t="shared" si="13"/>
        <v>0</v>
      </c>
      <c r="AD37" s="8">
        <v>29.99</v>
      </c>
      <c r="AE37" s="5">
        <v>29.99</v>
      </c>
      <c r="AF37" s="6">
        <f t="shared" si="14"/>
        <v>0</v>
      </c>
      <c r="AG37" s="7">
        <f t="shared" si="15"/>
        <v>0</v>
      </c>
      <c r="AH37" s="8">
        <v>29.99</v>
      </c>
      <c r="AI37" s="5">
        <v>29.99</v>
      </c>
      <c r="AJ37" s="6">
        <f t="shared" si="16"/>
        <v>0</v>
      </c>
      <c r="AK37" s="7">
        <f t="shared" si="17"/>
        <v>0</v>
      </c>
      <c r="AL37" s="8">
        <v>34.99</v>
      </c>
      <c r="AM37" s="5">
        <v>34.99</v>
      </c>
      <c r="AN37" s="6">
        <f t="shared" si="18"/>
        <v>0</v>
      </c>
      <c r="AO37" s="7">
        <f t="shared" si="19"/>
        <v>0</v>
      </c>
      <c r="AP37" s="8">
        <v>34.99</v>
      </c>
      <c r="AQ37" s="5">
        <v>34.99</v>
      </c>
      <c r="AR37" s="6">
        <f t="shared" si="20"/>
        <v>0</v>
      </c>
      <c r="AS37" s="7">
        <f t="shared" si="21"/>
        <v>0</v>
      </c>
      <c r="AT37" s="8">
        <v>34.99</v>
      </c>
      <c r="AU37" s="5">
        <v>29.99</v>
      </c>
      <c r="AV37" s="6">
        <f t="shared" si="22"/>
        <v>-5.0000000000000036</v>
      </c>
      <c r="AW37" s="7">
        <f t="shared" si="23"/>
        <v>-14.3</v>
      </c>
      <c r="AX37" s="8">
        <v>34.99</v>
      </c>
      <c r="AY37" s="5">
        <v>29.99</v>
      </c>
      <c r="AZ37" s="6">
        <f t="shared" si="24"/>
        <v>-5.0000000000000036</v>
      </c>
      <c r="BA37" s="7">
        <f t="shared" si="25"/>
        <v>-14.3</v>
      </c>
      <c r="BB37" s="8">
        <v>29.99</v>
      </c>
      <c r="BC37" s="5">
        <v>29.99</v>
      </c>
      <c r="BD37" s="6">
        <f t="shared" si="26"/>
        <v>0</v>
      </c>
      <c r="BE37" s="7">
        <f t="shared" si="27"/>
        <v>0</v>
      </c>
      <c r="BF37" s="8">
        <v>29.99</v>
      </c>
      <c r="BG37" s="5">
        <v>29.99</v>
      </c>
      <c r="BH37" s="6">
        <f t="shared" si="28"/>
        <v>0</v>
      </c>
      <c r="BI37" s="7">
        <f t="shared" si="29"/>
        <v>0</v>
      </c>
      <c r="BJ37" s="8">
        <v>29.99</v>
      </c>
      <c r="BK37" s="5">
        <v>27.99</v>
      </c>
      <c r="BL37" s="6">
        <f t="shared" si="30"/>
        <v>-2</v>
      </c>
      <c r="BM37" s="7">
        <f t="shared" si="31"/>
        <v>-6.7</v>
      </c>
      <c r="BN37" s="8">
        <v>31.99</v>
      </c>
      <c r="BO37" s="5">
        <v>31.99</v>
      </c>
      <c r="BP37" s="6">
        <f t="shared" si="32"/>
        <v>0</v>
      </c>
      <c r="BQ37" s="7">
        <f t="shared" si="33"/>
        <v>0</v>
      </c>
      <c r="BR37" s="8">
        <v>29.99</v>
      </c>
      <c r="BS37" s="5">
        <v>29.99</v>
      </c>
      <c r="BT37" s="6">
        <f t="shared" si="34"/>
        <v>0</v>
      </c>
      <c r="BU37" s="7">
        <f t="shared" si="35"/>
        <v>0</v>
      </c>
      <c r="BV37">
        <f t="shared" si="36"/>
        <v>29.99</v>
      </c>
      <c r="BW37">
        <f t="shared" si="36"/>
        <v>27.99</v>
      </c>
      <c r="BX37">
        <f t="shared" si="37"/>
        <v>34.99</v>
      </c>
      <c r="BY37">
        <f t="shared" si="37"/>
        <v>34.99</v>
      </c>
      <c r="BZ37">
        <f t="shared" si="38"/>
        <v>32.46</v>
      </c>
      <c r="CA37">
        <f t="shared" si="38"/>
        <v>31.46</v>
      </c>
      <c r="CB37">
        <f t="shared" si="39"/>
        <v>2.4300000000000002</v>
      </c>
      <c r="CC37">
        <f t="shared" si="39"/>
        <v>2.38</v>
      </c>
      <c r="CD37">
        <f t="shared" si="40"/>
        <v>5</v>
      </c>
      <c r="CE37">
        <f t="shared" si="40"/>
        <v>7</v>
      </c>
      <c r="CF37">
        <f t="shared" si="0"/>
        <v>15.4</v>
      </c>
      <c r="CG37">
        <f t="shared" si="0"/>
        <v>22.3</v>
      </c>
      <c r="CH37" s="20" t="b">
        <f t="shared" si="41"/>
        <v>1</v>
      </c>
    </row>
    <row r="38" spans="1:86" x14ac:dyDescent="0.25">
      <c r="A38" s="31" t="s">
        <v>92</v>
      </c>
      <c r="B38" s="31" t="s">
        <v>59</v>
      </c>
      <c r="C38" s="32">
        <v>76237</v>
      </c>
      <c r="D38" s="32" t="b">
        <f t="shared" si="1"/>
        <v>1</v>
      </c>
      <c r="E38" s="32" t="b">
        <f t="shared" si="1"/>
        <v>1</v>
      </c>
      <c r="F38" s="4">
        <v>39.99</v>
      </c>
      <c r="G38" s="5">
        <v>39.99</v>
      </c>
      <c r="H38" s="6">
        <f t="shared" si="2"/>
        <v>0</v>
      </c>
      <c r="I38" s="7">
        <f t="shared" si="3"/>
        <v>0</v>
      </c>
      <c r="J38" s="8">
        <v>39.99</v>
      </c>
      <c r="K38" s="5">
        <v>39.99</v>
      </c>
      <c r="L38" s="6">
        <f t="shared" si="4"/>
        <v>0</v>
      </c>
      <c r="M38" s="7">
        <f t="shared" si="5"/>
        <v>0</v>
      </c>
      <c r="N38" s="8">
        <v>47.99</v>
      </c>
      <c r="O38" s="5">
        <v>46.99</v>
      </c>
      <c r="P38" s="6">
        <f t="shared" si="6"/>
        <v>-1</v>
      </c>
      <c r="Q38" s="7">
        <f t="shared" si="7"/>
        <v>-2.1</v>
      </c>
      <c r="R38" s="8">
        <v>49.95</v>
      </c>
      <c r="S38" s="5">
        <v>49.95</v>
      </c>
      <c r="T38" s="6">
        <f t="shared" si="8"/>
        <v>0</v>
      </c>
      <c r="U38" s="7">
        <f t="shared" si="9"/>
        <v>0</v>
      </c>
      <c r="V38" s="8">
        <v>39.99</v>
      </c>
      <c r="W38" s="5">
        <v>39.99</v>
      </c>
      <c r="X38" s="6">
        <f t="shared" si="10"/>
        <v>0</v>
      </c>
      <c r="Y38" s="7">
        <f t="shared" si="11"/>
        <v>0</v>
      </c>
      <c r="Z38" s="8">
        <v>44.99</v>
      </c>
      <c r="AA38" s="5">
        <v>44.99</v>
      </c>
      <c r="AB38" s="6">
        <f t="shared" si="12"/>
        <v>0</v>
      </c>
      <c r="AC38" s="7">
        <f t="shared" si="13"/>
        <v>0</v>
      </c>
      <c r="AD38" s="8">
        <v>39.99</v>
      </c>
      <c r="AE38" s="5">
        <v>39.99</v>
      </c>
      <c r="AF38" s="6">
        <f t="shared" si="14"/>
        <v>0</v>
      </c>
      <c r="AG38" s="7">
        <f t="shared" si="15"/>
        <v>0</v>
      </c>
      <c r="AH38" s="8">
        <v>39.99</v>
      </c>
      <c r="AI38" s="5">
        <v>39.99</v>
      </c>
      <c r="AJ38" s="6">
        <f t="shared" si="16"/>
        <v>0</v>
      </c>
      <c r="AK38" s="7">
        <f t="shared" si="17"/>
        <v>0</v>
      </c>
      <c r="AL38" s="8">
        <v>47.99</v>
      </c>
      <c r="AM38" s="5">
        <v>46.99</v>
      </c>
      <c r="AN38" s="6">
        <f t="shared" si="18"/>
        <v>-1</v>
      </c>
      <c r="AO38" s="7">
        <f t="shared" si="19"/>
        <v>-2.1</v>
      </c>
      <c r="AP38" s="8">
        <v>47.99</v>
      </c>
      <c r="AQ38" s="5">
        <v>46.99</v>
      </c>
      <c r="AR38" s="6">
        <f t="shared" si="20"/>
        <v>-1</v>
      </c>
      <c r="AS38" s="7">
        <f t="shared" si="21"/>
        <v>-2.1</v>
      </c>
      <c r="AT38" s="8">
        <v>39.99</v>
      </c>
      <c r="AU38" s="5">
        <v>39.99</v>
      </c>
      <c r="AV38" s="6">
        <f t="shared" si="22"/>
        <v>0</v>
      </c>
      <c r="AW38" s="7">
        <f t="shared" si="23"/>
        <v>0</v>
      </c>
      <c r="AX38" s="8">
        <v>39.99</v>
      </c>
      <c r="AY38" s="5">
        <v>39.99</v>
      </c>
      <c r="AZ38" s="6">
        <f t="shared" si="24"/>
        <v>0</v>
      </c>
      <c r="BA38" s="7">
        <f t="shared" si="25"/>
        <v>0</v>
      </c>
      <c r="BB38" s="8">
        <v>39.99</v>
      </c>
      <c r="BC38" s="5">
        <v>39.99</v>
      </c>
      <c r="BD38" s="6">
        <f t="shared" si="26"/>
        <v>0</v>
      </c>
      <c r="BE38" s="7">
        <f t="shared" si="27"/>
        <v>0</v>
      </c>
      <c r="BF38" s="8">
        <v>39.99</v>
      </c>
      <c r="BG38" s="5">
        <v>39.99</v>
      </c>
      <c r="BH38" s="6">
        <f t="shared" si="28"/>
        <v>0</v>
      </c>
      <c r="BI38" s="7">
        <f t="shared" si="29"/>
        <v>0</v>
      </c>
      <c r="BJ38" s="8">
        <v>39.99</v>
      </c>
      <c r="BK38" s="5">
        <v>39.99</v>
      </c>
      <c r="BL38" s="6">
        <f t="shared" si="30"/>
        <v>0</v>
      </c>
      <c r="BM38" s="7">
        <f t="shared" si="31"/>
        <v>0</v>
      </c>
      <c r="BN38" s="8">
        <v>44.99</v>
      </c>
      <c r="BO38" s="5">
        <v>44.99</v>
      </c>
      <c r="BP38" s="6">
        <f t="shared" si="32"/>
        <v>0</v>
      </c>
      <c r="BQ38" s="7">
        <f t="shared" si="33"/>
        <v>0</v>
      </c>
      <c r="BR38" s="8">
        <v>39.99</v>
      </c>
      <c r="BS38" s="5">
        <v>39.99</v>
      </c>
      <c r="BT38" s="6">
        <f t="shared" si="34"/>
        <v>0</v>
      </c>
      <c r="BU38" s="7">
        <f t="shared" si="35"/>
        <v>0</v>
      </c>
      <c r="BV38">
        <f t="shared" si="36"/>
        <v>39.99</v>
      </c>
      <c r="BW38">
        <f t="shared" si="36"/>
        <v>39.99</v>
      </c>
      <c r="BX38">
        <f t="shared" si="37"/>
        <v>49.95</v>
      </c>
      <c r="BY38">
        <f t="shared" si="37"/>
        <v>49.95</v>
      </c>
      <c r="BZ38">
        <f t="shared" si="38"/>
        <v>42.58</v>
      </c>
      <c r="CA38">
        <f t="shared" si="38"/>
        <v>42.4</v>
      </c>
      <c r="CB38">
        <f t="shared" si="39"/>
        <v>3.66</v>
      </c>
      <c r="CC38">
        <f t="shared" si="39"/>
        <v>3.41</v>
      </c>
      <c r="CD38">
        <f t="shared" si="40"/>
        <v>9.9600000000000009</v>
      </c>
      <c r="CE38">
        <f t="shared" si="40"/>
        <v>9.9600000000000009</v>
      </c>
      <c r="CF38">
        <f t="shared" si="0"/>
        <v>23.4</v>
      </c>
      <c r="CG38">
        <f t="shared" si="0"/>
        <v>23.5</v>
      </c>
      <c r="CH38" s="20" t="b">
        <f t="shared" si="41"/>
        <v>1</v>
      </c>
    </row>
    <row r="39" spans="1:86" x14ac:dyDescent="0.25">
      <c r="A39" s="31" t="s">
        <v>93</v>
      </c>
      <c r="B39" s="31" t="s">
        <v>94</v>
      </c>
      <c r="C39" s="32">
        <v>88005</v>
      </c>
      <c r="D39" s="32" t="b">
        <f t="shared" si="1"/>
        <v>1</v>
      </c>
      <c r="E39" s="32" t="b">
        <f t="shared" si="1"/>
        <v>1</v>
      </c>
      <c r="F39" s="4">
        <v>9.99</v>
      </c>
      <c r="G39" s="5">
        <v>9.99</v>
      </c>
      <c r="H39" s="6">
        <f t="shared" si="2"/>
        <v>0</v>
      </c>
      <c r="I39" s="7">
        <f t="shared" si="3"/>
        <v>0</v>
      </c>
      <c r="J39" s="8">
        <v>9.99</v>
      </c>
      <c r="K39" s="5">
        <v>9.99</v>
      </c>
      <c r="L39" s="6">
        <f t="shared" si="4"/>
        <v>0</v>
      </c>
      <c r="M39" s="7">
        <f t="shared" si="5"/>
        <v>0</v>
      </c>
      <c r="N39" s="8">
        <v>10.99</v>
      </c>
      <c r="O39" s="5">
        <v>10.99</v>
      </c>
      <c r="P39" s="6">
        <f t="shared" si="6"/>
        <v>0</v>
      </c>
      <c r="Q39" s="7">
        <f t="shared" si="7"/>
        <v>0</v>
      </c>
      <c r="R39" s="8">
        <v>12.95</v>
      </c>
      <c r="S39" s="5">
        <v>12.95</v>
      </c>
      <c r="T39" s="6">
        <f t="shared" si="8"/>
        <v>0</v>
      </c>
      <c r="U39" s="7">
        <f t="shared" si="9"/>
        <v>0</v>
      </c>
      <c r="V39" s="8">
        <v>9.99</v>
      </c>
      <c r="W39" s="5">
        <v>9.99</v>
      </c>
      <c r="X39" s="6">
        <f t="shared" si="10"/>
        <v>0</v>
      </c>
      <c r="Y39" s="7">
        <f t="shared" si="11"/>
        <v>0</v>
      </c>
      <c r="Z39" s="8">
        <v>11.99</v>
      </c>
      <c r="AA39" s="5">
        <v>11.99</v>
      </c>
      <c r="AB39" s="6">
        <f t="shared" si="12"/>
        <v>0</v>
      </c>
      <c r="AC39" s="7">
        <f t="shared" si="13"/>
        <v>0</v>
      </c>
      <c r="AD39" s="8">
        <v>9.99</v>
      </c>
      <c r="AE39" s="5">
        <v>9.99</v>
      </c>
      <c r="AF39" s="6">
        <f t="shared" si="14"/>
        <v>0</v>
      </c>
      <c r="AG39" s="7">
        <f t="shared" si="15"/>
        <v>0</v>
      </c>
      <c r="AH39" s="8">
        <v>9.99</v>
      </c>
      <c r="AI39" s="5">
        <v>9.99</v>
      </c>
      <c r="AJ39" s="6">
        <f t="shared" si="16"/>
        <v>0</v>
      </c>
      <c r="AK39" s="7">
        <f t="shared" si="17"/>
        <v>0</v>
      </c>
      <c r="AL39" s="8">
        <v>10.99</v>
      </c>
      <c r="AM39" s="5">
        <v>10.99</v>
      </c>
      <c r="AN39" s="6">
        <f t="shared" si="18"/>
        <v>0</v>
      </c>
      <c r="AO39" s="7">
        <f t="shared" si="19"/>
        <v>0</v>
      </c>
      <c r="AP39" s="8">
        <v>10.99</v>
      </c>
      <c r="AQ39" s="5">
        <v>10.99</v>
      </c>
      <c r="AR39" s="6">
        <f t="shared" si="20"/>
        <v>0</v>
      </c>
      <c r="AS39" s="7">
        <f t="shared" si="21"/>
        <v>0</v>
      </c>
      <c r="AT39" s="8">
        <v>9.99</v>
      </c>
      <c r="AU39" s="5">
        <v>9.99</v>
      </c>
      <c r="AV39" s="6">
        <f t="shared" si="22"/>
        <v>0</v>
      </c>
      <c r="AW39" s="7">
        <f t="shared" si="23"/>
        <v>0</v>
      </c>
      <c r="AX39" s="8">
        <v>9.99</v>
      </c>
      <c r="AY39" s="5">
        <v>9.99</v>
      </c>
      <c r="AZ39" s="6">
        <f t="shared" si="24"/>
        <v>0</v>
      </c>
      <c r="BA39" s="7">
        <f t="shared" si="25"/>
        <v>0</v>
      </c>
      <c r="BB39" s="8">
        <v>9.99</v>
      </c>
      <c r="BC39" s="5">
        <v>9.99</v>
      </c>
      <c r="BD39" s="6">
        <f t="shared" si="26"/>
        <v>0</v>
      </c>
      <c r="BE39" s="7">
        <f t="shared" si="27"/>
        <v>0</v>
      </c>
      <c r="BF39" s="8">
        <v>9.99</v>
      </c>
      <c r="BG39" s="5">
        <v>9.99</v>
      </c>
      <c r="BH39" s="6">
        <f t="shared" si="28"/>
        <v>0</v>
      </c>
      <c r="BI39" s="7">
        <f t="shared" si="29"/>
        <v>0</v>
      </c>
      <c r="BJ39" s="8">
        <v>9.99</v>
      </c>
      <c r="BK39" s="5">
        <v>9.2899999999999991</v>
      </c>
      <c r="BL39" s="6">
        <f t="shared" si="30"/>
        <v>-0.70000000000000107</v>
      </c>
      <c r="BM39" s="7">
        <f t="shared" si="31"/>
        <v>-7</v>
      </c>
      <c r="BN39" s="8">
        <v>10.99</v>
      </c>
      <c r="BO39" s="5">
        <v>9.99</v>
      </c>
      <c r="BP39" s="6">
        <f t="shared" si="32"/>
        <v>-1</v>
      </c>
      <c r="BQ39" s="7">
        <f t="shared" si="33"/>
        <v>-9.1</v>
      </c>
      <c r="BR39" s="8">
        <v>9.99</v>
      </c>
      <c r="BS39" s="5">
        <v>9.99</v>
      </c>
      <c r="BT39" s="6">
        <f t="shared" si="34"/>
        <v>0</v>
      </c>
      <c r="BU39" s="7">
        <f t="shared" si="35"/>
        <v>0</v>
      </c>
      <c r="BV39">
        <f t="shared" si="36"/>
        <v>9.99</v>
      </c>
      <c r="BW39">
        <f t="shared" si="36"/>
        <v>9.2899999999999991</v>
      </c>
      <c r="BX39">
        <f t="shared" si="37"/>
        <v>12.95</v>
      </c>
      <c r="BY39">
        <f t="shared" si="37"/>
        <v>12.95</v>
      </c>
      <c r="BZ39">
        <f t="shared" si="38"/>
        <v>10.52</v>
      </c>
      <c r="CA39">
        <f t="shared" si="38"/>
        <v>10.42</v>
      </c>
      <c r="CB39">
        <f t="shared" si="39"/>
        <v>0.84</v>
      </c>
      <c r="CC39">
        <f t="shared" si="39"/>
        <v>0.88</v>
      </c>
      <c r="CD39">
        <f t="shared" si="40"/>
        <v>2.96</v>
      </c>
      <c r="CE39">
        <f t="shared" si="40"/>
        <v>3.66</v>
      </c>
      <c r="CF39">
        <f t="shared" si="0"/>
        <v>28.1</v>
      </c>
      <c r="CG39">
        <f t="shared" si="0"/>
        <v>35.1</v>
      </c>
      <c r="CH39" s="20" t="b">
        <f t="shared" si="41"/>
        <v>1</v>
      </c>
    </row>
    <row r="40" spans="1:86" x14ac:dyDescent="0.25">
      <c r="A40" s="31" t="s">
        <v>95</v>
      </c>
      <c r="B40" s="31" t="s">
        <v>94</v>
      </c>
      <c r="C40" s="32">
        <v>88006</v>
      </c>
      <c r="D40" s="32" t="b">
        <f t="shared" si="1"/>
        <v>1</v>
      </c>
      <c r="E40" s="32" t="b">
        <f t="shared" si="1"/>
        <v>1</v>
      </c>
      <c r="F40" s="4">
        <v>79.989999999999995</v>
      </c>
      <c r="G40" s="5">
        <v>79.989999999999995</v>
      </c>
      <c r="H40" s="6">
        <f t="shared" si="2"/>
        <v>0</v>
      </c>
      <c r="I40" s="7">
        <f t="shared" si="3"/>
        <v>0</v>
      </c>
      <c r="J40" s="8">
        <v>79.989999999999995</v>
      </c>
      <c r="K40" s="5">
        <v>79.989999999999995</v>
      </c>
      <c r="L40" s="6">
        <f t="shared" si="4"/>
        <v>0</v>
      </c>
      <c r="M40" s="7">
        <f t="shared" si="5"/>
        <v>0</v>
      </c>
      <c r="N40" s="8">
        <v>89.99</v>
      </c>
      <c r="O40" s="5">
        <v>89.99</v>
      </c>
      <c r="P40" s="6">
        <f t="shared" si="6"/>
        <v>0</v>
      </c>
      <c r="Q40" s="7">
        <f t="shared" si="7"/>
        <v>0</v>
      </c>
      <c r="R40" s="8">
        <v>94.95</v>
      </c>
      <c r="S40" s="5">
        <v>94.95</v>
      </c>
      <c r="T40" s="6">
        <f t="shared" si="8"/>
        <v>0</v>
      </c>
      <c r="U40" s="7">
        <f t="shared" si="9"/>
        <v>0</v>
      </c>
      <c r="V40" s="8">
        <v>84.99</v>
      </c>
      <c r="W40" s="5">
        <v>79.989999999999995</v>
      </c>
      <c r="X40" s="6">
        <f t="shared" si="10"/>
        <v>-5</v>
      </c>
      <c r="Y40" s="7">
        <f t="shared" si="11"/>
        <v>-5.9</v>
      </c>
      <c r="Z40" s="8">
        <v>99.99</v>
      </c>
      <c r="AA40" s="5">
        <v>99.99</v>
      </c>
      <c r="AB40" s="6">
        <f t="shared" si="12"/>
        <v>0</v>
      </c>
      <c r="AC40" s="7">
        <f t="shared" si="13"/>
        <v>0</v>
      </c>
      <c r="AD40" s="8">
        <v>79.989999999999995</v>
      </c>
      <c r="AE40" s="5">
        <v>79.989999999999995</v>
      </c>
      <c r="AF40" s="6">
        <f t="shared" si="14"/>
        <v>0</v>
      </c>
      <c r="AG40" s="7">
        <f t="shared" si="15"/>
        <v>0</v>
      </c>
      <c r="AH40" s="8">
        <v>84.99</v>
      </c>
      <c r="AI40" s="5">
        <v>79.989999999999995</v>
      </c>
      <c r="AJ40" s="6">
        <f t="shared" si="16"/>
        <v>-5</v>
      </c>
      <c r="AK40" s="7">
        <f t="shared" si="17"/>
        <v>-5.9</v>
      </c>
      <c r="AL40" s="8">
        <v>89.99</v>
      </c>
      <c r="AM40" s="5">
        <v>89.99</v>
      </c>
      <c r="AN40" s="6">
        <f t="shared" si="18"/>
        <v>0</v>
      </c>
      <c r="AO40" s="7">
        <f t="shared" si="19"/>
        <v>0</v>
      </c>
      <c r="AP40" s="8">
        <v>89.99</v>
      </c>
      <c r="AQ40" s="5">
        <v>89.99</v>
      </c>
      <c r="AR40" s="6">
        <f t="shared" si="20"/>
        <v>0</v>
      </c>
      <c r="AS40" s="7">
        <f t="shared" si="21"/>
        <v>0</v>
      </c>
      <c r="AT40" s="8">
        <v>79.989999999999995</v>
      </c>
      <c r="AU40" s="5">
        <v>79.989999999999995</v>
      </c>
      <c r="AV40" s="6">
        <f t="shared" si="22"/>
        <v>0</v>
      </c>
      <c r="AW40" s="7">
        <f t="shared" si="23"/>
        <v>0</v>
      </c>
      <c r="AX40" s="8">
        <v>79.989999999999995</v>
      </c>
      <c r="AY40" s="5">
        <v>79.989999999999995</v>
      </c>
      <c r="AZ40" s="6">
        <f t="shared" si="24"/>
        <v>0</v>
      </c>
      <c r="BA40" s="7">
        <f t="shared" si="25"/>
        <v>0</v>
      </c>
      <c r="BB40" s="8">
        <v>79.989999999999995</v>
      </c>
      <c r="BC40" s="5">
        <v>79.989999999999995</v>
      </c>
      <c r="BD40" s="6">
        <f t="shared" si="26"/>
        <v>0</v>
      </c>
      <c r="BE40" s="7">
        <f t="shared" si="27"/>
        <v>0</v>
      </c>
      <c r="BF40" s="8">
        <v>89.99</v>
      </c>
      <c r="BG40" s="5">
        <v>79.989999999999995</v>
      </c>
      <c r="BH40" s="6">
        <f t="shared" si="28"/>
        <v>-10</v>
      </c>
      <c r="BI40" s="7">
        <f t="shared" si="29"/>
        <v>-11.1</v>
      </c>
      <c r="BJ40" s="8">
        <v>79.989999999999995</v>
      </c>
      <c r="BK40" s="5">
        <v>78.989999999999995</v>
      </c>
      <c r="BL40" s="6">
        <f t="shared" si="30"/>
        <v>-1</v>
      </c>
      <c r="BM40" s="7">
        <f t="shared" si="31"/>
        <v>-1.3</v>
      </c>
      <c r="BN40" s="8">
        <v>84.99</v>
      </c>
      <c r="BO40" s="5">
        <v>84.99</v>
      </c>
      <c r="BP40" s="6">
        <f t="shared" si="32"/>
        <v>0</v>
      </c>
      <c r="BQ40" s="7">
        <f t="shared" si="33"/>
        <v>0</v>
      </c>
      <c r="BR40" s="8">
        <v>89.99</v>
      </c>
      <c r="BS40" s="5">
        <v>79.989999999999995</v>
      </c>
      <c r="BT40" s="6">
        <f t="shared" si="34"/>
        <v>-10</v>
      </c>
      <c r="BU40" s="7">
        <f t="shared" si="35"/>
        <v>-11.1</v>
      </c>
      <c r="BV40">
        <f t="shared" si="36"/>
        <v>79.989999999999995</v>
      </c>
      <c r="BW40">
        <f t="shared" si="36"/>
        <v>78.989999999999995</v>
      </c>
      <c r="BX40">
        <f t="shared" si="37"/>
        <v>99.99</v>
      </c>
      <c r="BY40">
        <f t="shared" si="37"/>
        <v>99.99</v>
      </c>
      <c r="BZ40">
        <f t="shared" si="38"/>
        <v>85.87</v>
      </c>
      <c r="CA40">
        <f t="shared" si="38"/>
        <v>84.05</v>
      </c>
      <c r="CB40">
        <f t="shared" si="39"/>
        <v>6</v>
      </c>
      <c r="CC40">
        <f t="shared" si="39"/>
        <v>6.28</v>
      </c>
      <c r="CD40">
        <f t="shared" si="40"/>
        <v>20</v>
      </c>
      <c r="CE40">
        <f t="shared" si="40"/>
        <v>21</v>
      </c>
      <c r="CF40">
        <f t="shared" si="0"/>
        <v>23.3</v>
      </c>
      <c r="CG40">
        <f t="shared" si="0"/>
        <v>25</v>
      </c>
      <c r="CH40" s="20" t="b">
        <f t="shared" si="41"/>
        <v>1</v>
      </c>
    </row>
    <row r="41" spans="1:86" x14ac:dyDescent="0.25">
      <c r="A41" s="31" t="s">
        <v>96</v>
      </c>
      <c r="B41" s="31" t="s">
        <v>94</v>
      </c>
      <c r="C41" s="32">
        <v>88007</v>
      </c>
      <c r="D41" s="32" t="b">
        <f t="shared" si="1"/>
        <v>1</v>
      </c>
      <c r="E41" s="32" t="b">
        <f t="shared" si="1"/>
        <v>1</v>
      </c>
      <c r="F41" s="4">
        <v>14.99</v>
      </c>
      <c r="G41" s="5">
        <v>13.99</v>
      </c>
      <c r="H41" s="6">
        <f t="shared" si="2"/>
        <v>-1</v>
      </c>
      <c r="I41" s="7">
        <f t="shared" si="3"/>
        <v>-6.7</v>
      </c>
      <c r="J41" s="8">
        <v>13.99</v>
      </c>
      <c r="K41" s="5">
        <v>13.99</v>
      </c>
      <c r="L41" s="6">
        <f t="shared" si="4"/>
        <v>0</v>
      </c>
      <c r="M41" s="7">
        <f t="shared" si="5"/>
        <v>0</v>
      </c>
      <c r="N41" s="8">
        <v>14.99</v>
      </c>
      <c r="O41" s="5">
        <v>14.99</v>
      </c>
      <c r="P41" s="6">
        <f t="shared" si="6"/>
        <v>0</v>
      </c>
      <c r="Q41" s="7">
        <f t="shared" si="7"/>
        <v>0</v>
      </c>
      <c r="R41" s="8">
        <v>17.95</v>
      </c>
      <c r="S41" s="5">
        <v>17.95</v>
      </c>
      <c r="T41" s="6">
        <f t="shared" si="8"/>
        <v>0</v>
      </c>
      <c r="U41" s="7">
        <f t="shared" si="9"/>
        <v>0</v>
      </c>
      <c r="V41" s="8">
        <v>14.99</v>
      </c>
      <c r="W41" s="5">
        <v>13.99</v>
      </c>
      <c r="X41" s="6">
        <f t="shared" si="10"/>
        <v>-1</v>
      </c>
      <c r="Y41" s="7">
        <f t="shared" si="11"/>
        <v>-6.7</v>
      </c>
      <c r="Z41" s="8">
        <v>16.989999999999998</v>
      </c>
      <c r="AA41" s="5">
        <v>16.989999999999998</v>
      </c>
      <c r="AB41" s="6">
        <f t="shared" si="12"/>
        <v>0</v>
      </c>
      <c r="AC41" s="7">
        <f t="shared" si="13"/>
        <v>0</v>
      </c>
      <c r="AD41" s="8">
        <v>13.99</v>
      </c>
      <c r="AE41" s="5">
        <v>13.99</v>
      </c>
      <c r="AF41" s="6">
        <f t="shared" si="14"/>
        <v>0</v>
      </c>
      <c r="AG41" s="7">
        <f t="shared" si="15"/>
        <v>0</v>
      </c>
      <c r="AH41" s="8">
        <v>14.99</v>
      </c>
      <c r="AI41" s="5">
        <v>13.99</v>
      </c>
      <c r="AJ41" s="6">
        <f t="shared" si="16"/>
        <v>-1</v>
      </c>
      <c r="AK41" s="7">
        <f t="shared" si="17"/>
        <v>-6.7</v>
      </c>
      <c r="AL41" s="8">
        <v>14.99</v>
      </c>
      <c r="AM41" s="5">
        <v>14.99</v>
      </c>
      <c r="AN41" s="6">
        <f t="shared" si="18"/>
        <v>0</v>
      </c>
      <c r="AO41" s="7">
        <f t="shared" si="19"/>
        <v>0</v>
      </c>
      <c r="AP41" s="8">
        <v>14.99</v>
      </c>
      <c r="AQ41" s="5">
        <v>14.99</v>
      </c>
      <c r="AR41" s="6">
        <f t="shared" si="20"/>
        <v>0</v>
      </c>
      <c r="AS41" s="7">
        <f t="shared" si="21"/>
        <v>0</v>
      </c>
      <c r="AT41" s="8">
        <v>14.99</v>
      </c>
      <c r="AU41" s="5">
        <v>13.99</v>
      </c>
      <c r="AV41" s="6">
        <f t="shared" si="22"/>
        <v>-1</v>
      </c>
      <c r="AW41" s="7">
        <f t="shared" si="23"/>
        <v>-6.7</v>
      </c>
      <c r="AX41" s="8">
        <v>14.99</v>
      </c>
      <c r="AY41" s="5">
        <v>13.99</v>
      </c>
      <c r="AZ41" s="6">
        <f t="shared" si="24"/>
        <v>-1</v>
      </c>
      <c r="BA41" s="7">
        <f t="shared" si="25"/>
        <v>-6.7</v>
      </c>
      <c r="BB41" s="8">
        <v>13.99</v>
      </c>
      <c r="BC41" s="5">
        <v>13.99</v>
      </c>
      <c r="BD41" s="6">
        <f t="shared" si="26"/>
        <v>0</v>
      </c>
      <c r="BE41" s="7">
        <f t="shared" si="27"/>
        <v>0</v>
      </c>
      <c r="BF41" s="8">
        <v>13.99</v>
      </c>
      <c r="BG41" s="5">
        <v>13.99</v>
      </c>
      <c r="BH41" s="6">
        <f t="shared" si="28"/>
        <v>0</v>
      </c>
      <c r="BI41" s="7">
        <f t="shared" si="29"/>
        <v>0</v>
      </c>
      <c r="BJ41" s="8">
        <v>14.99</v>
      </c>
      <c r="BK41" s="5">
        <v>12.99</v>
      </c>
      <c r="BL41" s="6">
        <f t="shared" si="30"/>
        <v>-2</v>
      </c>
      <c r="BM41" s="7">
        <f t="shared" si="31"/>
        <v>-13.3</v>
      </c>
      <c r="BN41" s="8">
        <v>15.99</v>
      </c>
      <c r="BO41" s="5">
        <v>14.99</v>
      </c>
      <c r="BP41" s="6">
        <f t="shared" si="32"/>
        <v>-1</v>
      </c>
      <c r="BQ41" s="7">
        <f t="shared" si="33"/>
        <v>-6.3</v>
      </c>
      <c r="BR41" s="8">
        <v>13.99</v>
      </c>
      <c r="BS41" s="5">
        <v>13.99</v>
      </c>
      <c r="BT41" s="6">
        <f t="shared" si="34"/>
        <v>0</v>
      </c>
      <c r="BU41" s="7">
        <f t="shared" si="35"/>
        <v>0</v>
      </c>
      <c r="BV41">
        <f t="shared" si="36"/>
        <v>13.99</v>
      </c>
      <c r="BW41">
        <f t="shared" si="36"/>
        <v>12.99</v>
      </c>
      <c r="BX41">
        <f t="shared" si="37"/>
        <v>17.95</v>
      </c>
      <c r="BY41">
        <f t="shared" si="37"/>
        <v>17.95</v>
      </c>
      <c r="BZ41">
        <f t="shared" si="38"/>
        <v>15.05</v>
      </c>
      <c r="CA41">
        <f t="shared" si="38"/>
        <v>14.58</v>
      </c>
      <c r="CB41">
        <f t="shared" si="39"/>
        <v>1.05</v>
      </c>
      <c r="CC41">
        <f t="shared" si="39"/>
        <v>1.18</v>
      </c>
      <c r="CD41">
        <f t="shared" si="40"/>
        <v>3.96</v>
      </c>
      <c r="CE41">
        <f t="shared" si="40"/>
        <v>4.96</v>
      </c>
      <c r="CF41">
        <f t="shared" si="0"/>
        <v>26.3</v>
      </c>
      <c r="CG41">
        <f t="shared" si="0"/>
        <v>34</v>
      </c>
      <c r="CH41" s="20" t="b">
        <f t="shared" si="41"/>
        <v>1</v>
      </c>
    </row>
    <row r="42" spans="1:86" x14ac:dyDescent="0.25">
      <c r="A42" s="31" t="s">
        <v>97</v>
      </c>
      <c r="B42" s="31" t="s">
        <v>94</v>
      </c>
      <c r="C42" s="32">
        <v>88009</v>
      </c>
      <c r="D42" s="32" t="b">
        <f t="shared" si="1"/>
        <v>1</v>
      </c>
      <c r="E42" s="32" t="b">
        <f t="shared" si="1"/>
        <v>1</v>
      </c>
      <c r="F42" s="4">
        <v>49.99</v>
      </c>
      <c r="G42" s="5">
        <v>49.99</v>
      </c>
      <c r="H42" s="6">
        <f t="shared" si="2"/>
        <v>0</v>
      </c>
      <c r="I42" s="7">
        <f t="shared" si="3"/>
        <v>0</v>
      </c>
      <c r="J42" s="8">
        <v>49.99</v>
      </c>
      <c r="K42" s="5">
        <v>49.99</v>
      </c>
      <c r="L42" s="6">
        <f t="shared" si="4"/>
        <v>0</v>
      </c>
      <c r="M42" s="7">
        <f t="shared" si="5"/>
        <v>0</v>
      </c>
      <c r="N42" s="8">
        <v>54.99</v>
      </c>
      <c r="O42" s="5">
        <v>54.99</v>
      </c>
      <c r="P42" s="6">
        <f t="shared" si="6"/>
        <v>0</v>
      </c>
      <c r="Q42" s="7">
        <f t="shared" si="7"/>
        <v>0</v>
      </c>
      <c r="R42" s="8">
        <v>59.95</v>
      </c>
      <c r="S42" s="5">
        <v>59.95</v>
      </c>
      <c r="T42" s="6">
        <f t="shared" si="8"/>
        <v>0</v>
      </c>
      <c r="U42" s="7">
        <f t="shared" si="9"/>
        <v>0</v>
      </c>
      <c r="V42" s="8">
        <v>49.99</v>
      </c>
      <c r="W42" s="5">
        <v>49.99</v>
      </c>
      <c r="X42" s="6">
        <f t="shared" si="10"/>
        <v>0</v>
      </c>
      <c r="Y42" s="7">
        <f t="shared" si="11"/>
        <v>0</v>
      </c>
      <c r="Z42" s="8">
        <v>59.99</v>
      </c>
      <c r="AA42" s="5">
        <v>59.99</v>
      </c>
      <c r="AB42" s="6">
        <f t="shared" si="12"/>
        <v>0</v>
      </c>
      <c r="AC42" s="7">
        <f t="shared" si="13"/>
        <v>0</v>
      </c>
      <c r="AD42" s="8">
        <v>49.99</v>
      </c>
      <c r="AE42" s="5">
        <v>49.99</v>
      </c>
      <c r="AF42" s="6">
        <f t="shared" si="14"/>
        <v>0</v>
      </c>
      <c r="AG42" s="7">
        <f t="shared" si="15"/>
        <v>0</v>
      </c>
      <c r="AH42" s="8">
        <v>49.99</v>
      </c>
      <c r="AI42" s="5">
        <v>49.99</v>
      </c>
      <c r="AJ42" s="6">
        <f t="shared" si="16"/>
        <v>0</v>
      </c>
      <c r="AK42" s="7">
        <f t="shared" si="17"/>
        <v>0</v>
      </c>
      <c r="AL42" s="8">
        <v>54.99</v>
      </c>
      <c r="AM42" s="5">
        <v>54.99</v>
      </c>
      <c r="AN42" s="6">
        <f t="shared" si="18"/>
        <v>0</v>
      </c>
      <c r="AO42" s="7">
        <f t="shared" si="19"/>
        <v>0</v>
      </c>
      <c r="AP42" s="8">
        <v>54.99</v>
      </c>
      <c r="AQ42" s="5">
        <v>54.99</v>
      </c>
      <c r="AR42" s="6">
        <f t="shared" si="20"/>
        <v>0</v>
      </c>
      <c r="AS42" s="7">
        <f t="shared" si="21"/>
        <v>0</v>
      </c>
      <c r="AT42" s="8">
        <v>49.99</v>
      </c>
      <c r="AU42" s="5">
        <v>49.99</v>
      </c>
      <c r="AV42" s="6">
        <f t="shared" si="22"/>
        <v>0</v>
      </c>
      <c r="AW42" s="7">
        <f t="shared" si="23"/>
        <v>0</v>
      </c>
      <c r="AX42" s="8">
        <v>49.99</v>
      </c>
      <c r="AY42" s="5">
        <v>49.99</v>
      </c>
      <c r="AZ42" s="6">
        <f t="shared" si="24"/>
        <v>0</v>
      </c>
      <c r="BA42" s="7">
        <f t="shared" si="25"/>
        <v>0</v>
      </c>
      <c r="BB42" s="8">
        <v>49.99</v>
      </c>
      <c r="BC42" s="5">
        <v>49.99</v>
      </c>
      <c r="BD42" s="6">
        <f t="shared" si="26"/>
        <v>0</v>
      </c>
      <c r="BE42" s="7">
        <f t="shared" si="27"/>
        <v>0</v>
      </c>
      <c r="BF42" s="8">
        <v>49.99</v>
      </c>
      <c r="BG42" s="5">
        <v>49.99</v>
      </c>
      <c r="BH42" s="6">
        <f t="shared" si="28"/>
        <v>0</v>
      </c>
      <c r="BI42" s="7">
        <f t="shared" si="29"/>
        <v>0</v>
      </c>
      <c r="BJ42" s="8">
        <v>54.99</v>
      </c>
      <c r="BK42" s="5">
        <v>48.99</v>
      </c>
      <c r="BL42" s="6">
        <f t="shared" si="30"/>
        <v>-6</v>
      </c>
      <c r="BM42" s="7">
        <f t="shared" si="31"/>
        <v>-10.9</v>
      </c>
      <c r="BN42" s="8">
        <v>54.99</v>
      </c>
      <c r="BO42" s="5">
        <v>54.99</v>
      </c>
      <c r="BP42" s="6">
        <f t="shared" si="32"/>
        <v>0</v>
      </c>
      <c r="BQ42" s="7">
        <f t="shared" si="33"/>
        <v>0</v>
      </c>
      <c r="BR42" s="8">
        <v>49.99</v>
      </c>
      <c r="BS42" s="5">
        <v>49.99</v>
      </c>
      <c r="BT42" s="6">
        <f t="shared" si="34"/>
        <v>0</v>
      </c>
      <c r="BU42" s="7">
        <f t="shared" si="35"/>
        <v>0</v>
      </c>
      <c r="BV42">
        <f t="shared" si="36"/>
        <v>49.99</v>
      </c>
      <c r="BW42">
        <f t="shared" si="36"/>
        <v>48.99</v>
      </c>
      <c r="BX42">
        <f t="shared" si="37"/>
        <v>59.99</v>
      </c>
      <c r="BY42">
        <f t="shared" si="37"/>
        <v>59.99</v>
      </c>
      <c r="BZ42">
        <f t="shared" si="38"/>
        <v>52.63</v>
      </c>
      <c r="CA42">
        <f t="shared" si="38"/>
        <v>52.28</v>
      </c>
      <c r="CB42">
        <f t="shared" si="39"/>
        <v>3.48</v>
      </c>
      <c r="CC42">
        <f t="shared" si="39"/>
        <v>3.52</v>
      </c>
      <c r="CD42">
        <f t="shared" si="40"/>
        <v>10</v>
      </c>
      <c r="CE42">
        <f t="shared" si="40"/>
        <v>11</v>
      </c>
      <c r="CF42">
        <f t="shared" si="0"/>
        <v>19</v>
      </c>
      <c r="CG42">
        <f t="shared" si="0"/>
        <v>21</v>
      </c>
      <c r="CH42" s="20" t="b">
        <f t="shared" si="41"/>
        <v>1</v>
      </c>
    </row>
    <row r="43" spans="1:86" x14ac:dyDescent="0.25">
      <c r="A43" s="31" t="s">
        <v>98</v>
      </c>
      <c r="B43" s="31" t="s">
        <v>94</v>
      </c>
      <c r="C43" s="32">
        <v>88010</v>
      </c>
      <c r="D43" s="32" t="b">
        <f t="shared" si="1"/>
        <v>1</v>
      </c>
      <c r="E43" s="32" t="b">
        <f t="shared" si="1"/>
        <v>1</v>
      </c>
      <c r="F43" s="4">
        <v>24.99</v>
      </c>
      <c r="G43" s="5">
        <v>22.99</v>
      </c>
      <c r="H43" s="6">
        <f t="shared" si="2"/>
        <v>-2</v>
      </c>
      <c r="I43" s="7">
        <f t="shared" si="3"/>
        <v>-8</v>
      </c>
      <c r="J43" s="8">
        <v>22.99</v>
      </c>
      <c r="K43" s="5">
        <v>22.99</v>
      </c>
      <c r="L43" s="6">
        <f t="shared" si="4"/>
        <v>0</v>
      </c>
      <c r="M43" s="7">
        <f t="shared" si="5"/>
        <v>0</v>
      </c>
      <c r="N43" s="8">
        <v>24.99</v>
      </c>
      <c r="O43" s="5">
        <v>24.99</v>
      </c>
      <c r="P43" s="6">
        <f t="shared" si="6"/>
        <v>0</v>
      </c>
      <c r="Q43" s="7">
        <f t="shared" si="7"/>
        <v>0</v>
      </c>
      <c r="R43" s="8">
        <v>26.95</v>
      </c>
      <c r="S43" s="5">
        <v>26.95</v>
      </c>
      <c r="T43" s="6">
        <f t="shared" si="8"/>
        <v>0</v>
      </c>
      <c r="U43" s="7">
        <f t="shared" si="9"/>
        <v>0</v>
      </c>
      <c r="V43" s="8">
        <v>24.99</v>
      </c>
      <c r="W43" s="5">
        <v>22.99</v>
      </c>
      <c r="X43" s="6">
        <f t="shared" si="10"/>
        <v>-2</v>
      </c>
      <c r="Y43" s="7">
        <f t="shared" si="11"/>
        <v>-8</v>
      </c>
      <c r="Z43" s="8">
        <v>27.99</v>
      </c>
      <c r="AA43" s="5">
        <v>27.99</v>
      </c>
      <c r="AB43" s="6">
        <f t="shared" si="12"/>
        <v>0</v>
      </c>
      <c r="AC43" s="7">
        <f t="shared" si="13"/>
        <v>0</v>
      </c>
      <c r="AD43" s="8">
        <v>22.99</v>
      </c>
      <c r="AE43" s="5">
        <v>22.99</v>
      </c>
      <c r="AF43" s="6">
        <f t="shared" si="14"/>
        <v>0</v>
      </c>
      <c r="AG43" s="7">
        <f t="shared" si="15"/>
        <v>0</v>
      </c>
      <c r="AH43" s="8">
        <v>24.99</v>
      </c>
      <c r="AI43" s="5">
        <v>22.99</v>
      </c>
      <c r="AJ43" s="6">
        <f t="shared" si="16"/>
        <v>-2</v>
      </c>
      <c r="AK43" s="7">
        <f t="shared" si="17"/>
        <v>-8</v>
      </c>
      <c r="AL43" s="8">
        <v>24.99</v>
      </c>
      <c r="AM43" s="5">
        <v>24.99</v>
      </c>
      <c r="AN43" s="6">
        <f t="shared" si="18"/>
        <v>0</v>
      </c>
      <c r="AO43" s="7">
        <f t="shared" si="19"/>
        <v>0</v>
      </c>
      <c r="AP43" s="8">
        <v>24.99</v>
      </c>
      <c r="AQ43" s="5">
        <v>24.99</v>
      </c>
      <c r="AR43" s="6">
        <f t="shared" si="20"/>
        <v>0</v>
      </c>
      <c r="AS43" s="7">
        <f t="shared" si="21"/>
        <v>0</v>
      </c>
      <c r="AT43" s="8">
        <v>24.99</v>
      </c>
      <c r="AU43" s="5">
        <v>22.99</v>
      </c>
      <c r="AV43" s="6">
        <f t="shared" si="22"/>
        <v>-2</v>
      </c>
      <c r="AW43" s="7">
        <f t="shared" si="23"/>
        <v>-8</v>
      </c>
      <c r="AX43" s="8">
        <v>24.99</v>
      </c>
      <c r="AY43" s="5">
        <v>22.99</v>
      </c>
      <c r="AZ43" s="6">
        <f t="shared" si="24"/>
        <v>-2</v>
      </c>
      <c r="BA43" s="7">
        <f t="shared" si="25"/>
        <v>-8</v>
      </c>
      <c r="BB43" s="8">
        <v>22.99</v>
      </c>
      <c r="BC43" s="5">
        <v>22.99</v>
      </c>
      <c r="BD43" s="6">
        <f t="shared" si="26"/>
        <v>0</v>
      </c>
      <c r="BE43" s="7">
        <f t="shared" si="27"/>
        <v>0</v>
      </c>
      <c r="BF43" s="8">
        <v>22.99</v>
      </c>
      <c r="BG43" s="5">
        <v>22.99</v>
      </c>
      <c r="BH43" s="6">
        <f t="shared" si="28"/>
        <v>0</v>
      </c>
      <c r="BI43" s="7">
        <f t="shared" si="29"/>
        <v>0</v>
      </c>
      <c r="BJ43" s="8">
        <v>24.99</v>
      </c>
      <c r="BK43" s="5">
        <v>20.99</v>
      </c>
      <c r="BL43" s="6">
        <f t="shared" si="30"/>
        <v>-4</v>
      </c>
      <c r="BM43" s="7">
        <f t="shared" si="31"/>
        <v>-16</v>
      </c>
      <c r="BN43" s="8">
        <v>24.99</v>
      </c>
      <c r="BO43" s="5">
        <v>24.99</v>
      </c>
      <c r="BP43" s="6">
        <f t="shared" si="32"/>
        <v>0</v>
      </c>
      <c r="BQ43" s="7">
        <f t="shared" si="33"/>
        <v>0</v>
      </c>
      <c r="BR43" s="8">
        <v>22.99</v>
      </c>
      <c r="BS43" s="5">
        <v>22.99</v>
      </c>
      <c r="BT43" s="6">
        <f t="shared" si="34"/>
        <v>0</v>
      </c>
      <c r="BU43" s="7">
        <f t="shared" si="35"/>
        <v>0</v>
      </c>
      <c r="BV43">
        <f t="shared" si="36"/>
        <v>22.99</v>
      </c>
      <c r="BW43">
        <f t="shared" si="36"/>
        <v>20.99</v>
      </c>
      <c r="BX43">
        <f t="shared" si="37"/>
        <v>27.99</v>
      </c>
      <c r="BY43">
        <f t="shared" si="37"/>
        <v>27.99</v>
      </c>
      <c r="BZ43">
        <f t="shared" si="38"/>
        <v>24.69</v>
      </c>
      <c r="CA43">
        <f t="shared" si="38"/>
        <v>23.87</v>
      </c>
      <c r="CB43">
        <f t="shared" si="39"/>
        <v>1.36</v>
      </c>
      <c r="CC43">
        <f t="shared" si="39"/>
        <v>1.67</v>
      </c>
      <c r="CD43">
        <f t="shared" si="40"/>
        <v>5</v>
      </c>
      <c r="CE43">
        <f t="shared" si="40"/>
        <v>7</v>
      </c>
      <c r="CF43">
        <f t="shared" si="0"/>
        <v>20.3</v>
      </c>
      <c r="CG43">
        <f t="shared" si="0"/>
        <v>29.3</v>
      </c>
      <c r="CH43" s="20" t="b">
        <f t="shared" si="41"/>
        <v>1</v>
      </c>
    </row>
    <row r="44" spans="1:86" x14ac:dyDescent="0.25">
      <c r="A44" s="31" t="s">
        <v>99</v>
      </c>
      <c r="B44" s="31" t="s">
        <v>94</v>
      </c>
      <c r="C44" s="32">
        <v>88011</v>
      </c>
      <c r="D44" s="32" t="b">
        <f t="shared" si="1"/>
        <v>1</v>
      </c>
      <c r="E44" s="32" t="b">
        <f t="shared" si="1"/>
        <v>1</v>
      </c>
      <c r="F44" s="4">
        <v>14.99</v>
      </c>
      <c r="G44" s="5">
        <v>13.99</v>
      </c>
      <c r="H44" s="6">
        <f t="shared" si="2"/>
        <v>-1</v>
      </c>
      <c r="I44" s="7">
        <f t="shared" si="3"/>
        <v>-6.7</v>
      </c>
      <c r="J44" s="8">
        <v>13.99</v>
      </c>
      <c r="K44" s="5">
        <v>13.99</v>
      </c>
      <c r="L44" s="6">
        <f t="shared" si="4"/>
        <v>0</v>
      </c>
      <c r="M44" s="7">
        <f t="shared" si="5"/>
        <v>0</v>
      </c>
      <c r="N44" s="8">
        <v>14.99</v>
      </c>
      <c r="O44" s="5">
        <v>14.99</v>
      </c>
      <c r="P44" s="6">
        <f t="shared" si="6"/>
        <v>0</v>
      </c>
      <c r="Q44" s="7">
        <f t="shared" si="7"/>
        <v>0</v>
      </c>
      <c r="R44" s="8">
        <v>17.95</v>
      </c>
      <c r="S44" s="5">
        <v>17.95</v>
      </c>
      <c r="T44" s="6">
        <f t="shared" si="8"/>
        <v>0</v>
      </c>
      <c r="U44" s="7">
        <f t="shared" si="9"/>
        <v>0</v>
      </c>
      <c r="V44" s="8">
        <v>14.99</v>
      </c>
      <c r="W44" s="5">
        <v>13.99</v>
      </c>
      <c r="X44" s="6">
        <f t="shared" si="10"/>
        <v>-1</v>
      </c>
      <c r="Y44" s="7">
        <f t="shared" si="11"/>
        <v>-6.7</v>
      </c>
      <c r="Z44" s="8">
        <v>16.989999999999998</v>
      </c>
      <c r="AA44" s="5">
        <v>16.989999999999998</v>
      </c>
      <c r="AB44" s="6">
        <f t="shared" si="12"/>
        <v>0</v>
      </c>
      <c r="AC44" s="7">
        <f t="shared" si="13"/>
        <v>0</v>
      </c>
      <c r="AD44" s="8">
        <v>13.99</v>
      </c>
      <c r="AE44" s="5">
        <v>13.99</v>
      </c>
      <c r="AF44" s="6">
        <f t="shared" si="14"/>
        <v>0</v>
      </c>
      <c r="AG44" s="7">
        <f t="shared" si="15"/>
        <v>0</v>
      </c>
      <c r="AH44" s="8">
        <v>14.99</v>
      </c>
      <c r="AI44" s="5">
        <v>13.99</v>
      </c>
      <c r="AJ44" s="6">
        <f t="shared" si="16"/>
        <v>-1</v>
      </c>
      <c r="AK44" s="7">
        <f t="shared" si="17"/>
        <v>-6.7</v>
      </c>
      <c r="AL44" s="8">
        <v>14.99</v>
      </c>
      <c r="AM44" s="5">
        <v>14.99</v>
      </c>
      <c r="AN44" s="6">
        <f t="shared" si="18"/>
        <v>0</v>
      </c>
      <c r="AO44" s="7">
        <f t="shared" si="19"/>
        <v>0</v>
      </c>
      <c r="AP44" s="8">
        <v>14.99</v>
      </c>
      <c r="AQ44" s="5">
        <v>14.99</v>
      </c>
      <c r="AR44" s="6">
        <f t="shared" si="20"/>
        <v>0</v>
      </c>
      <c r="AS44" s="7">
        <f t="shared" si="21"/>
        <v>0</v>
      </c>
      <c r="AT44" s="8">
        <v>14.99</v>
      </c>
      <c r="AU44" s="5">
        <v>13.99</v>
      </c>
      <c r="AV44" s="6">
        <f t="shared" si="22"/>
        <v>-1</v>
      </c>
      <c r="AW44" s="7">
        <f t="shared" si="23"/>
        <v>-6.7</v>
      </c>
      <c r="AX44" s="8">
        <v>14.99</v>
      </c>
      <c r="AY44" s="5">
        <v>13.99</v>
      </c>
      <c r="AZ44" s="6">
        <f t="shared" si="24"/>
        <v>-1</v>
      </c>
      <c r="BA44" s="7">
        <f t="shared" si="25"/>
        <v>-6.7</v>
      </c>
      <c r="BB44" s="8">
        <v>13.99</v>
      </c>
      <c r="BC44" s="5">
        <v>13.99</v>
      </c>
      <c r="BD44" s="6">
        <f t="shared" si="26"/>
        <v>0</v>
      </c>
      <c r="BE44" s="7">
        <f t="shared" si="27"/>
        <v>0</v>
      </c>
      <c r="BF44" s="8">
        <v>13.99</v>
      </c>
      <c r="BG44" s="5">
        <v>13.99</v>
      </c>
      <c r="BH44" s="6">
        <f t="shared" si="28"/>
        <v>0</v>
      </c>
      <c r="BI44" s="7">
        <f t="shared" si="29"/>
        <v>0</v>
      </c>
      <c r="BJ44" s="8">
        <v>14.99</v>
      </c>
      <c r="BK44" s="5">
        <v>12.99</v>
      </c>
      <c r="BL44" s="6">
        <f t="shared" si="30"/>
        <v>-2</v>
      </c>
      <c r="BM44" s="7">
        <f t="shared" si="31"/>
        <v>-13.3</v>
      </c>
      <c r="BN44" s="8">
        <v>15.99</v>
      </c>
      <c r="BO44" s="5">
        <v>14.99</v>
      </c>
      <c r="BP44" s="6">
        <f t="shared" si="32"/>
        <v>-1</v>
      </c>
      <c r="BQ44" s="7">
        <f t="shared" si="33"/>
        <v>-6.3</v>
      </c>
      <c r="BR44" s="8">
        <v>13.99</v>
      </c>
      <c r="BS44" s="5">
        <v>13.99</v>
      </c>
      <c r="BT44" s="6">
        <f t="shared" si="34"/>
        <v>0</v>
      </c>
      <c r="BU44" s="7">
        <f t="shared" si="35"/>
        <v>0</v>
      </c>
      <c r="BV44">
        <f t="shared" si="36"/>
        <v>13.99</v>
      </c>
      <c r="BW44">
        <f t="shared" si="36"/>
        <v>12.99</v>
      </c>
      <c r="BX44">
        <f t="shared" si="37"/>
        <v>17.95</v>
      </c>
      <c r="BY44">
        <f t="shared" si="37"/>
        <v>17.95</v>
      </c>
      <c r="BZ44">
        <f t="shared" si="38"/>
        <v>15.05</v>
      </c>
      <c r="CA44">
        <f t="shared" si="38"/>
        <v>14.58</v>
      </c>
      <c r="CB44">
        <f t="shared" si="39"/>
        <v>1.05</v>
      </c>
      <c r="CC44">
        <f t="shared" si="39"/>
        <v>1.18</v>
      </c>
      <c r="CD44">
        <f t="shared" si="40"/>
        <v>3.96</v>
      </c>
      <c r="CE44">
        <f t="shared" si="40"/>
        <v>4.96</v>
      </c>
      <c r="CF44">
        <f t="shared" si="0"/>
        <v>26.3</v>
      </c>
      <c r="CG44">
        <f t="shared" si="0"/>
        <v>34</v>
      </c>
      <c r="CH44" s="20" t="b">
        <f t="shared" si="41"/>
        <v>1</v>
      </c>
    </row>
    <row r="45" spans="1:86" x14ac:dyDescent="0.25">
      <c r="A45" s="31" t="s">
        <v>100</v>
      </c>
      <c r="B45" s="31" t="s">
        <v>94</v>
      </c>
      <c r="C45" s="32">
        <v>88012</v>
      </c>
      <c r="D45" s="32" t="b">
        <f t="shared" si="1"/>
        <v>1</v>
      </c>
      <c r="E45" s="32" t="b">
        <f t="shared" si="1"/>
        <v>1</v>
      </c>
      <c r="F45" s="4">
        <v>79.989999999999995</v>
      </c>
      <c r="G45" s="5">
        <v>79.989999999999995</v>
      </c>
      <c r="H45" s="6">
        <f t="shared" si="2"/>
        <v>0</v>
      </c>
      <c r="I45" s="7">
        <f t="shared" si="3"/>
        <v>0</v>
      </c>
      <c r="J45" s="8">
        <v>79.989999999999995</v>
      </c>
      <c r="K45" s="5">
        <v>79.989999999999995</v>
      </c>
      <c r="L45" s="6">
        <f t="shared" si="4"/>
        <v>0</v>
      </c>
      <c r="M45" s="7">
        <f t="shared" si="5"/>
        <v>0</v>
      </c>
      <c r="N45" s="8">
        <v>89.99</v>
      </c>
      <c r="O45" s="5">
        <v>89.99</v>
      </c>
      <c r="P45" s="6">
        <f t="shared" si="6"/>
        <v>0</v>
      </c>
      <c r="Q45" s="7">
        <f t="shared" si="7"/>
        <v>0</v>
      </c>
      <c r="R45" s="8">
        <v>89.95</v>
      </c>
      <c r="S45" s="5">
        <v>89.95</v>
      </c>
      <c r="T45" s="6">
        <f t="shared" si="8"/>
        <v>0</v>
      </c>
      <c r="U45" s="7">
        <f t="shared" si="9"/>
        <v>0</v>
      </c>
      <c r="V45" s="8">
        <v>79.989999999999995</v>
      </c>
      <c r="W45" s="5">
        <v>79.989999999999995</v>
      </c>
      <c r="X45" s="6">
        <f t="shared" si="10"/>
        <v>0</v>
      </c>
      <c r="Y45" s="7">
        <f t="shared" si="11"/>
        <v>0</v>
      </c>
      <c r="Z45" s="8">
        <v>89.99</v>
      </c>
      <c r="AA45" s="5">
        <v>89.99</v>
      </c>
      <c r="AB45" s="6">
        <f t="shared" si="12"/>
        <v>0</v>
      </c>
      <c r="AC45" s="7">
        <f t="shared" si="13"/>
        <v>0</v>
      </c>
      <c r="AD45" s="8">
        <v>79.989999999999995</v>
      </c>
      <c r="AE45" s="5">
        <v>79.989999999999995</v>
      </c>
      <c r="AF45" s="6">
        <f t="shared" si="14"/>
        <v>0</v>
      </c>
      <c r="AG45" s="7">
        <f t="shared" si="15"/>
        <v>0</v>
      </c>
      <c r="AH45" s="8">
        <v>79.989999999999995</v>
      </c>
      <c r="AI45" s="5">
        <v>79.989999999999995</v>
      </c>
      <c r="AJ45" s="6">
        <f t="shared" si="16"/>
        <v>0</v>
      </c>
      <c r="AK45" s="7">
        <f t="shared" si="17"/>
        <v>0</v>
      </c>
      <c r="AL45" s="8">
        <v>89.99</v>
      </c>
      <c r="AM45" s="5">
        <v>89.99</v>
      </c>
      <c r="AN45" s="6">
        <f t="shared" si="18"/>
        <v>0</v>
      </c>
      <c r="AO45" s="7">
        <f t="shared" si="19"/>
        <v>0</v>
      </c>
      <c r="AP45" s="8">
        <v>89.99</v>
      </c>
      <c r="AQ45" s="5">
        <v>89.99</v>
      </c>
      <c r="AR45" s="6">
        <f t="shared" si="20"/>
        <v>0</v>
      </c>
      <c r="AS45" s="7">
        <f t="shared" si="21"/>
        <v>0</v>
      </c>
      <c r="AT45" s="8">
        <v>79.989999999999995</v>
      </c>
      <c r="AU45" s="5">
        <v>79.989999999999995</v>
      </c>
      <c r="AV45" s="6">
        <f t="shared" si="22"/>
        <v>0</v>
      </c>
      <c r="AW45" s="7">
        <f t="shared" si="23"/>
        <v>0</v>
      </c>
      <c r="AX45" s="8">
        <v>79.989999999999995</v>
      </c>
      <c r="AY45" s="5">
        <v>79.989999999999995</v>
      </c>
      <c r="AZ45" s="6">
        <f t="shared" si="24"/>
        <v>0</v>
      </c>
      <c r="BA45" s="7">
        <f t="shared" si="25"/>
        <v>0</v>
      </c>
      <c r="BB45" s="8">
        <v>79.989999999999995</v>
      </c>
      <c r="BC45" s="5">
        <v>79.989999999999995</v>
      </c>
      <c r="BD45" s="6">
        <f t="shared" si="26"/>
        <v>0</v>
      </c>
      <c r="BE45" s="7">
        <f t="shared" si="27"/>
        <v>0</v>
      </c>
      <c r="BF45" s="8">
        <v>79.989999999999995</v>
      </c>
      <c r="BG45" s="5">
        <v>79.989999999999995</v>
      </c>
      <c r="BH45" s="6">
        <f t="shared" si="28"/>
        <v>0</v>
      </c>
      <c r="BI45" s="7">
        <f t="shared" si="29"/>
        <v>0</v>
      </c>
      <c r="BJ45" s="8">
        <v>79.989999999999995</v>
      </c>
      <c r="BK45" s="5">
        <v>78.989999999999995</v>
      </c>
      <c r="BL45" s="6">
        <f t="shared" si="30"/>
        <v>-1</v>
      </c>
      <c r="BM45" s="7">
        <f t="shared" si="31"/>
        <v>-1.3</v>
      </c>
      <c r="BN45" s="8">
        <v>84.99</v>
      </c>
      <c r="BO45" s="5">
        <v>84.99</v>
      </c>
      <c r="BP45" s="6">
        <f t="shared" si="32"/>
        <v>0</v>
      </c>
      <c r="BQ45" s="7">
        <f t="shared" si="33"/>
        <v>0</v>
      </c>
      <c r="BR45" s="8">
        <v>79.989999999999995</v>
      </c>
      <c r="BS45" s="5">
        <v>79.989999999999995</v>
      </c>
      <c r="BT45" s="6">
        <f t="shared" si="34"/>
        <v>0</v>
      </c>
      <c r="BU45" s="7">
        <f t="shared" si="35"/>
        <v>0</v>
      </c>
      <c r="BV45">
        <f t="shared" si="36"/>
        <v>79.989999999999995</v>
      </c>
      <c r="BW45">
        <f t="shared" si="36"/>
        <v>78.989999999999995</v>
      </c>
      <c r="BX45">
        <f t="shared" si="37"/>
        <v>89.99</v>
      </c>
      <c r="BY45">
        <f t="shared" si="37"/>
        <v>89.99</v>
      </c>
      <c r="BZ45">
        <f t="shared" si="38"/>
        <v>83.22</v>
      </c>
      <c r="CA45">
        <f t="shared" si="38"/>
        <v>83.16</v>
      </c>
      <c r="CB45">
        <f t="shared" si="39"/>
        <v>4.51</v>
      </c>
      <c r="CC45">
        <f t="shared" si="39"/>
        <v>4.5599999999999996</v>
      </c>
      <c r="CD45">
        <f t="shared" si="40"/>
        <v>10</v>
      </c>
      <c r="CE45">
        <f t="shared" si="40"/>
        <v>11</v>
      </c>
      <c r="CF45">
        <f t="shared" si="0"/>
        <v>12</v>
      </c>
      <c r="CG45">
        <f t="shared" si="0"/>
        <v>13.2</v>
      </c>
      <c r="CH45" s="20" t="b">
        <f t="shared" si="41"/>
        <v>1</v>
      </c>
    </row>
    <row r="46" spans="1:86" x14ac:dyDescent="0.25">
      <c r="A46" s="31" t="s">
        <v>101</v>
      </c>
      <c r="B46" s="31" t="s">
        <v>94</v>
      </c>
      <c r="C46" s="32">
        <v>88013</v>
      </c>
      <c r="D46" s="32" t="b">
        <f t="shared" si="1"/>
        <v>1</v>
      </c>
      <c r="E46" s="32" t="b">
        <f t="shared" si="1"/>
        <v>1</v>
      </c>
      <c r="F46" s="4">
        <v>34.99</v>
      </c>
      <c r="G46" s="5">
        <v>34.99</v>
      </c>
      <c r="H46" s="6">
        <f t="shared" si="2"/>
        <v>0</v>
      </c>
      <c r="I46" s="7">
        <f t="shared" si="3"/>
        <v>0</v>
      </c>
      <c r="J46" s="8">
        <v>34.99</v>
      </c>
      <c r="K46" s="5">
        <v>34.99</v>
      </c>
      <c r="L46" s="6">
        <f t="shared" si="4"/>
        <v>0</v>
      </c>
      <c r="M46" s="7">
        <f t="shared" si="5"/>
        <v>0</v>
      </c>
      <c r="N46" s="8">
        <v>39.99</v>
      </c>
      <c r="O46" s="5">
        <v>39.99</v>
      </c>
      <c r="P46" s="6">
        <f t="shared" si="6"/>
        <v>0</v>
      </c>
      <c r="Q46" s="7">
        <f t="shared" si="7"/>
        <v>0</v>
      </c>
      <c r="R46" s="8">
        <v>39.950000000000003</v>
      </c>
      <c r="S46" s="5">
        <v>39.950000000000003</v>
      </c>
      <c r="T46" s="6">
        <f t="shared" si="8"/>
        <v>0</v>
      </c>
      <c r="U46" s="7">
        <f t="shared" si="9"/>
        <v>0</v>
      </c>
      <c r="V46" s="8">
        <v>34.99</v>
      </c>
      <c r="W46" s="5">
        <v>34.99</v>
      </c>
      <c r="X46" s="6">
        <f t="shared" si="10"/>
        <v>0</v>
      </c>
      <c r="Y46" s="7">
        <f t="shared" si="11"/>
        <v>0</v>
      </c>
      <c r="Z46" s="8">
        <v>39.99</v>
      </c>
      <c r="AA46" s="5">
        <v>39.99</v>
      </c>
      <c r="AB46" s="6">
        <f t="shared" si="12"/>
        <v>0</v>
      </c>
      <c r="AC46" s="7">
        <f t="shared" si="13"/>
        <v>0</v>
      </c>
      <c r="AD46" s="8">
        <v>34.99</v>
      </c>
      <c r="AE46" s="5">
        <v>34.99</v>
      </c>
      <c r="AF46" s="6">
        <f t="shared" si="14"/>
        <v>0</v>
      </c>
      <c r="AG46" s="7">
        <f t="shared" si="15"/>
        <v>0</v>
      </c>
      <c r="AH46" s="8">
        <v>34.99</v>
      </c>
      <c r="AI46" s="5">
        <v>34.99</v>
      </c>
      <c r="AJ46" s="6">
        <f t="shared" si="16"/>
        <v>0</v>
      </c>
      <c r="AK46" s="7">
        <f t="shared" si="17"/>
        <v>0</v>
      </c>
      <c r="AL46" s="8">
        <v>39.99</v>
      </c>
      <c r="AM46" s="5">
        <v>39.99</v>
      </c>
      <c r="AN46" s="6">
        <f t="shared" si="18"/>
        <v>0</v>
      </c>
      <c r="AO46" s="7">
        <f t="shared" si="19"/>
        <v>0</v>
      </c>
      <c r="AP46" s="8">
        <v>39.99</v>
      </c>
      <c r="AQ46" s="5">
        <v>39.99</v>
      </c>
      <c r="AR46" s="6">
        <f t="shared" si="20"/>
        <v>0</v>
      </c>
      <c r="AS46" s="7">
        <f t="shared" si="21"/>
        <v>0</v>
      </c>
      <c r="AT46" s="8">
        <v>34.99</v>
      </c>
      <c r="AU46" s="5">
        <v>34.99</v>
      </c>
      <c r="AV46" s="6">
        <f t="shared" si="22"/>
        <v>0</v>
      </c>
      <c r="AW46" s="7">
        <f t="shared" si="23"/>
        <v>0</v>
      </c>
      <c r="AX46" s="8">
        <v>34.99</v>
      </c>
      <c r="AY46" s="5">
        <v>34.99</v>
      </c>
      <c r="AZ46" s="6">
        <f t="shared" si="24"/>
        <v>0</v>
      </c>
      <c r="BA46" s="7">
        <f t="shared" si="25"/>
        <v>0</v>
      </c>
      <c r="BB46" s="8">
        <v>34.99</v>
      </c>
      <c r="BC46" s="5">
        <v>34.99</v>
      </c>
      <c r="BD46" s="6">
        <f t="shared" si="26"/>
        <v>0</v>
      </c>
      <c r="BE46" s="7">
        <f t="shared" si="27"/>
        <v>0</v>
      </c>
      <c r="BF46" s="8">
        <v>34.99</v>
      </c>
      <c r="BG46" s="5">
        <v>34.99</v>
      </c>
      <c r="BH46" s="6">
        <f t="shared" si="28"/>
        <v>0</v>
      </c>
      <c r="BI46" s="7">
        <f t="shared" si="29"/>
        <v>0</v>
      </c>
      <c r="BJ46" s="8">
        <v>34.99</v>
      </c>
      <c r="BK46" s="5">
        <v>33.99</v>
      </c>
      <c r="BL46" s="6">
        <f t="shared" si="30"/>
        <v>-1</v>
      </c>
      <c r="BM46" s="7">
        <f t="shared" si="31"/>
        <v>-2.9</v>
      </c>
      <c r="BN46" s="8">
        <v>39.99</v>
      </c>
      <c r="BO46" s="5">
        <v>34.99</v>
      </c>
      <c r="BP46" s="6">
        <f t="shared" si="32"/>
        <v>-5</v>
      </c>
      <c r="BQ46" s="7">
        <f t="shared" si="33"/>
        <v>-12.5</v>
      </c>
      <c r="BR46" s="8">
        <v>34.99</v>
      </c>
      <c r="BS46" s="5">
        <v>34.99</v>
      </c>
      <c r="BT46" s="6">
        <f t="shared" si="34"/>
        <v>0</v>
      </c>
      <c r="BU46" s="7">
        <f t="shared" si="35"/>
        <v>0</v>
      </c>
      <c r="BV46">
        <f t="shared" si="36"/>
        <v>34.99</v>
      </c>
      <c r="BW46">
        <f t="shared" si="36"/>
        <v>33.99</v>
      </c>
      <c r="BX46">
        <f t="shared" si="37"/>
        <v>39.99</v>
      </c>
      <c r="BY46">
        <f t="shared" si="37"/>
        <v>39.99</v>
      </c>
      <c r="BZ46">
        <f t="shared" si="38"/>
        <v>36.75</v>
      </c>
      <c r="CA46">
        <f t="shared" si="38"/>
        <v>36.4</v>
      </c>
      <c r="CB46">
        <f t="shared" si="39"/>
        <v>2.39</v>
      </c>
      <c r="CC46">
        <f t="shared" si="39"/>
        <v>2.3199999999999998</v>
      </c>
      <c r="CD46">
        <f t="shared" si="40"/>
        <v>5</v>
      </c>
      <c r="CE46">
        <f t="shared" si="40"/>
        <v>6</v>
      </c>
      <c r="CF46">
        <f t="shared" si="0"/>
        <v>13.6</v>
      </c>
      <c r="CG46">
        <f t="shared" si="0"/>
        <v>16.5</v>
      </c>
      <c r="CH46" s="20" t="b">
        <f t="shared" si="41"/>
        <v>1</v>
      </c>
    </row>
    <row r="47" spans="1:86" x14ac:dyDescent="0.25">
      <c r="A47" s="31" t="s">
        <v>102</v>
      </c>
      <c r="B47" s="31" t="s">
        <v>94</v>
      </c>
      <c r="C47" s="32">
        <v>88014</v>
      </c>
      <c r="D47" s="32" t="b">
        <f t="shared" si="1"/>
        <v>1</v>
      </c>
      <c r="E47" s="32" t="b">
        <f t="shared" si="1"/>
        <v>1</v>
      </c>
      <c r="F47" s="4">
        <v>34.99</v>
      </c>
      <c r="G47" s="5">
        <v>34.99</v>
      </c>
      <c r="H47" s="6">
        <f t="shared" si="2"/>
        <v>0</v>
      </c>
      <c r="I47" s="7">
        <f t="shared" si="3"/>
        <v>0</v>
      </c>
      <c r="J47" s="8">
        <v>34.99</v>
      </c>
      <c r="K47" s="5">
        <v>34.99</v>
      </c>
      <c r="L47" s="6">
        <f t="shared" si="4"/>
        <v>0</v>
      </c>
      <c r="M47" s="7">
        <f t="shared" si="5"/>
        <v>0</v>
      </c>
      <c r="N47" s="8">
        <v>39.99</v>
      </c>
      <c r="O47" s="5">
        <v>39.99</v>
      </c>
      <c r="P47" s="6">
        <f t="shared" si="6"/>
        <v>0</v>
      </c>
      <c r="Q47" s="7">
        <f t="shared" si="7"/>
        <v>0</v>
      </c>
      <c r="R47" s="8">
        <v>39.950000000000003</v>
      </c>
      <c r="S47" s="5">
        <v>39.950000000000003</v>
      </c>
      <c r="T47" s="6">
        <f t="shared" si="8"/>
        <v>0</v>
      </c>
      <c r="U47" s="7">
        <f t="shared" si="9"/>
        <v>0</v>
      </c>
      <c r="V47" s="8">
        <v>34.99</v>
      </c>
      <c r="W47" s="5">
        <v>34.99</v>
      </c>
      <c r="X47" s="6">
        <f t="shared" si="10"/>
        <v>0</v>
      </c>
      <c r="Y47" s="7">
        <f t="shared" si="11"/>
        <v>0</v>
      </c>
      <c r="Z47" s="8">
        <v>39.99</v>
      </c>
      <c r="AA47" s="5">
        <v>39.99</v>
      </c>
      <c r="AB47" s="6">
        <f t="shared" si="12"/>
        <v>0</v>
      </c>
      <c r="AC47" s="7">
        <f t="shared" si="13"/>
        <v>0</v>
      </c>
      <c r="AD47" s="8">
        <v>34.99</v>
      </c>
      <c r="AE47" s="5">
        <v>34.99</v>
      </c>
      <c r="AF47" s="6">
        <f t="shared" si="14"/>
        <v>0</v>
      </c>
      <c r="AG47" s="7">
        <f t="shared" si="15"/>
        <v>0</v>
      </c>
      <c r="AH47" s="8">
        <v>34.99</v>
      </c>
      <c r="AI47" s="5">
        <v>34.99</v>
      </c>
      <c r="AJ47" s="6">
        <f t="shared" si="16"/>
        <v>0</v>
      </c>
      <c r="AK47" s="7">
        <f t="shared" si="17"/>
        <v>0</v>
      </c>
      <c r="AL47" s="8">
        <v>39.99</v>
      </c>
      <c r="AM47" s="5">
        <v>39.99</v>
      </c>
      <c r="AN47" s="6">
        <f t="shared" si="18"/>
        <v>0</v>
      </c>
      <c r="AO47" s="7">
        <f t="shared" si="19"/>
        <v>0</v>
      </c>
      <c r="AP47" s="8">
        <v>39.99</v>
      </c>
      <c r="AQ47" s="5">
        <v>39.99</v>
      </c>
      <c r="AR47" s="6">
        <f t="shared" si="20"/>
        <v>0</v>
      </c>
      <c r="AS47" s="7">
        <f t="shared" si="21"/>
        <v>0</v>
      </c>
      <c r="AT47" s="8">
        <v>34.99</v>
      </c>
      <c r="AU47" s="5">
        <v>34.99</v>
      </c>
      <c r="AV47" s="6">
        <f t="shared" si="22"/>
        <v>0</v>
      </c>
      <c r="AW47" s="7">
        <f t="shared" si="23"/>
        <v>0</v>
      </c>
      <c r="AX47" s="8">
        <v>34.99</v>
      </c>
      <c r="AY47" s="5">
        <v>34.99</v>
      </c>
      <c r="AZ47" s="6">
        <f t="shared" si="24"/>
        <v>0</v>
      </c>
      <c r="BA47" s="7">
        <f t="shared" si="25"/>
        <v>0</v>
      </c>
      <c r="BB47" s="8">
        <v>34.99</v>
      </c>
      <c r="BC47" s="5">
        <v>34.99</v>
      </c>
      <c r="BD47" s="6">
        <f t="shared" si="26"/>
        <v>0</v>
      </c>
      <c r="BE47" s="7">
        <f t="shared" si="27"/>
        <v>0</v>
      </c>
      <c r="BF47" s="8">
        <v>34.99</v>
      </c>
      <c r="BG47" s="5">
        <v>34.99</v>
      </c>
      <c r="BH47" s="6">
        <f t="shared" si="28"/>
        <v>0</v>
      </c>
      <c r="BI47" s="7">
        <f t="shared" si="29"/>
        <v>0</v>
      </c>
      <c r="BJ47" s="8">
        <v>34.99</v>
      </c>
      <c r="BK47" s="5">
        <v>33.99</v>
      </c>
      <c r="BL47" s="6">
        <f t="shared" si="30"/>
        <v>-1</v>
      </c>
      <c r="BM47" s="7">
        <f t="shared" si="31"/>
        <v>-2.9</v>
      </c>
      <c r="BN47" s="8">
        <v>39.99</v>
      </c>
      <c r="BO47" s="5">
        <v>34.99</v>
      </c>
      <c r="BP47" s="6">
        <f t="shared" si="32"/>
        <v>-5</v>
      </c>
      <c r="BQ47" s="7">
        <f t="shared" si="33"/>
        <v>-12.5</v>
      </c>
      <c r="BR47" s="8">
        <v>34.99</v>
      </c>
      <c r="BS47" s="5">
        <v>34.99</v>
      </c>
      <c r="BT47" s="6">
        <f t="shared" si="34"/>
        <v>0</v>
      </c>
      <c r="BU47" s="7">
        <f t="shared" si="35"/>
        <v>0</v>
      </c>
      <c r="BV47">
        <f t="shared" si="36"/>
        <v>34.99</v>
      </c>
      <c r="BW47">
        <f t="shared" si="36"/>
        <v>33.99</v>
      </c>
      <c r="BX47">
        <f t="shared" si="37"/>
        <v>39.99</v>
      </c>
      <c r="BY47">
        <f t="shared" si="37"/>
        <v>39.99</v>
      </c>
      <c r="BZ47">
        <f t="shared" si="38"/>
        <v>36.75</v>
      </c>
      <c r="CA47">
        <f t="shared" si="38"/>
        <v>36.4</v>
      </c>
      <c r="CB47">
        <f t="shared" si="39"/>
        <v>2.39</v>
      </c>
      <c r="CC47">
        <f t="shared" si="39"/>
        <v>2.3199999999999998</v>
      </c>
      <c r="CD47">
        <f t="shared" si="40"/>
        <v>5</v>
      </c>
      <c r="CE47">
        <f t="shared" si="40"/>
        <v>6</v>
      </c>
      <c r="CF47">
        <f t="shared" si="0"/>
        <v>13.6</v>
      </c>
      <c r="CG47">
        <f t="shared" si="0"/>
        <v>16.5</v>
      </c>
      <c r="CH47" s="20" t="b">
        <f t="shared" si="41"/>
        <v>1</v>
      </c>
    </row>
    <row r="48" spans="1:86" x14ac:dyDescent="0.25">
      <c r="A48" s="31" t="s">
        <v>103</v>
      </c>
      <c r="B48" s="31" t="s">
        <v>94</v>
      </c>
      <c r="C48" s="32">
        <v>88015</v>
      </c>
      <c r="D48" s="32" t="b">
        <f t="shared" si="1"/>
        <v>1</v>
      </c>
      <c r="E48" s="32" t="b">
        <f t="shared" si="1"/>
        <v>1</v>
      </c>
      <c r="F48" s="4">
        <v>34.99</v>
      </c>
      <c r="G48" s="5">
        <v>34.99</v>
      </c>
      <c r="H48" s="6">
        <f t="shared" si="2"/>
        <v>0</v>
      </c>
      <c r="I48" s="7">
        <f t="shared" si="3"/>
        <v>0</v>
      </c>
      <c r="J48" s="8">
        <v>34.99</v>
      </c>
      <c r="K48" s="5">
        <v>34.99</v>
      </c>
      <c r="L48" s="6">
        <f t="shared" si="4"/>
        <v>0</v>
      </c>
      <c r="M48" s="7">
        <f t="shared" si="5"/>
        <v>0</v>
      </c>
      <c r="N48" s="8">
        <v>39.99</v>
      </c>
      <c r="O48" s="5">
        <v>39.99</v>
      </c>
      <c r="P48" s="6">
        <f t="shared" si="6"/>
        <v>0</v>
      </c>
      <c r="Q48" s="7">
        <f t="shared" si="7"/>
        <v>0</v>
      </c>
      <c r="R48" s="8">
        <v>44.95</v>
      </c>
      <c r="S48" s="5">
        <v>44.95</v>
      </c>
      <c r="T48" s="6">
        <f t="shared" si="8"/>
        <v>0</v>
      </c>
      <c r="U48" s="7">
        <f t="shared" si="9"/>
        <v>0</v>
      </c>
      <c r="V48" s="8">
        <v>34.99</v>
      </c>
      <c r="W48" s="5">
        <v>34.99</v>
      </c>
      <c r="X48" s="6">
        <f t="shared" si="10"/>
        <v>0</v>
      </c>
      <c r="Y48" s="7">
        <f t="shared" si="11"/>
        <v>0</v>
      </c>
      <c r="Z48" s="8">
        <v>39.99</v>
      </c>
      <c r="AA48" s="5">
        <v>39.99</v>
      </c>
      <c r="AB48" s="6">
        <f t="shared" si="12"/>
        <v>0</v>
      </c>
      <c r="AC48" s="7">
        <f t="shared" si="13"/>
        <v>0</v>
      </c>
      <c r="AD48" s="8">
        <v>34.99</v>
      </c>
      <c r="AE48" s="5">
        <v>34.99</v>
      </c>
      <c r="AF48" s="6">
        <f t="shared" si="14"/>
        <v>0</v>
      </c>
      <c r="AG48" s="7">
        <f t="shared" si="15"/>
        <v>0</v>
      </c>
      <c r="AH48" s="8">
        <v>34.99</v>
      </c>
      <c r="AI48" s="5">
        <v>34.99</v>
      </c>
      <c r="AJ48" s="6">
        <f t="shared" si="16"/>
        <v>0</v>
      </c>
      <c r="AK48" s="7">
        <f t="shared" si="17"/>
        <v>0</v>
      </c>
      <c r="AL48" s="8">
        <v>39.99</v>
      </c>
      <c r="AM48" s="5">
        <v>39.99</v>
      </c>
      <c r="AN48" s="6">
        <f t="shared" si="18"/>
        <v>0</v>
      </c>
      <c r="AO48" s="7">
        <f t="shared" si="19"/>
        <v>0</v>
      </c>
      <c r="AP48" s="8">
        <v>39.99</v>
      </c>
      <c r="AQ48" s="5">
        <v>39.99</v>
      </c>
      <c r="AR48" s="6">
        <f t="shared" si="20"/>
        <v>0</v>
      </c>
      <c r="AS48" s="7">
        <f t="shared" si="21"/>
        <v>0</v>
      </c>
      <c r="AT48" s="8">
        <v>34.99</v>
      </c>
      <c r="AU48" s="5">
        <v>34.99</v>
      </c>
      <c r="AV48" s="6">
        <f t="shared" si="22"/>
        <v>0</v>
      </c>
      <c r="AW48" s="7">
        <f t="shared" si="23"/>
        <v>0</v>
      </c>
      <c r="AX48" s="8">
        <v>34.99</v>
      </c>
      <c r="AY48" s="5">
        <v>34.99</v>
      </c>
      <c r="AZ48" s="6">
        <f t="shared" si="24"/>
        <v>0</v>
      </c>
      <c r="BA48" s="7">
        <f t="shared" si="25"/>
        <v>0</v>
      </c>
      <c r="BB48" s="8">
        <v>34.99</v>
      </c>
      <c r="BC48" s="5">
        <v>34.99</v>
      </c>
      <c r="BD48" s="6">
        <f t="shared" si="26"/>
        <v>0</v>
      </c>
      <c r="BE48" s="7">
        <f t="shared" si="27"/>
        <v>0</v>
      </c>
      <c r="BF48" s="8">
        <v>34.99</v>
      </c>
      <c r="BG48" s="5">
        <v>34.99</v>
      </c>
      <c r="BH48" s="6">
        <f t="shared" si="28"/>
        <v>0</v>
      </c>
      <c r="BI48" s="7">
        <f t="shared" si="29"/>
        <v>0</v>
      </c>
      <c r="BJ48" s="8">
        <v>34.99</v>
      </c>
      <c r="BK48" s="5">
        <v>33.99</v>
      </c>
      <c r="BL48" s="6">
        <f t="shared" si="30"/>
        <v>-1</v>
      </c>
      <c r="BM48" s="7">
        <f t="shared" si="31"/>
        <v>-2.9</v>
      </c>
      <c r="BN48" s="8">
        <v>39.99</v>
      </c>
      <c r="BO48" s="5">
        <v>34.99</v>
      </c>
      <c r="BP48" s="6">
        <f t="shared" si="32"/>
        <v>-5</v>
      </c>
      <c r="BQ48" s="7">
        <f t="shared" si="33"/>
        <v>-12.5</v>
      </c>
      <c r="BR48" s="8">
        <v>34.99</v>
      </c>
      <c r="BS48" s="5">
        <v>34.99</v>
      </c>
      <c r="BT48" s="6">
        <f t="shared" si="34"/>
        <v>0</v>
      </c>
      <c r="BU48" s="7">
        <f t="shared" si="35"/>
        <v>0</v>
      </c>
      <c r="BV48">
        <f t="shared" si="36"/>
        <v>34.99</v>
      </c>
      <c r="BW48">
        <f t="shared" si="36"/>
        <v>33.99</v>
      </c>
      <c r="BX48">
        <f t="shared" si="37"/>
        <v>44.95</v>
      </c>
      <c r="BY48">
        <f t="shared" si="37"/>
        <v>44.95</v>
      </c>
      <c r="BZ48">
        <f t="shared" si="38"/>
        <v>37.049999999999997</v>
      </c>
      <c r="CA48">
        <f t="shared" si="38"/>
        <v>36.69</v>
      </c>
      <c r="CB48">
        <f t="shared" si="39"/>
        <v>2.99</v>
      </c>
      <c r="CC48">
        <f t="shared" si="39"/>
        <v>2.98</v>
      </c>
      <c r="CD48">
        <f t="shared" si="40"/>
        <v>9.9600000000000009</v>
      </c>
      <c r="CE48">
        <f t="shared" si="40"/>
        <v>10.96</v>
      </c>
      <c r="CF48">
        <f t="shared" si="0"/>
        <v>26.9</v>
      </c>
      <c r="CG48">
        <f t="shared" si="0"/>
        <v>29.9</v>
      </c>
      <c r="CH48" s="20" t="b">
        <f t="shared" si="41"/>
        <v>1</v>
      </c>
    </row>
    <row r="49" spans="1:86" x14ac:dyDescent="0.25">
      <c r="A49" s="31" t="s">
        <v>104</v>
      </c>
      <c r="B49" s="31" t="s">
        <v>94</v>
      </c>
      <c r="C49" s="32">
        <v>88016</v>
      </c>
      <c r="D49" s="32" t="b">
        <f t="shared" si="1"/>
        <v>1</v>
      </c>
      <c r="E49" s="32" t="b">
        <f t="shared" si="1"/>
        <v>1</v>
      </c>
      <c r="F49" s="4">
        <v>239.99</v>
      </c>
      <c r="G49" s="5">
        <v>239.99</v>
      </c>
      <c r="H49" s="6">
        <f t="shared" si="2"/>
        <v>0</v>
      </c>
      <c r="I49" s="7">
        <f t="shared" si="3"/>
        <v>0</v>
      </c>
      <c r="J49" s="8">
        <v>239.99</v>
      </c>
      <c r="K49" s="5">
        <v>239.99</v>
      </c>
      <c r="L49" s="6">
        <f t="shared" si="4"/>
        <v>0</v>
      </c>
      <c r="M49" s="7">
        <f t="shared" si="5"/>
        <v>0</v>
      </c>
      <c r="N49" s="8">
        <v>239.99</v>
      </c>
      <c r="O49" s="5">
        <v>239.99</v>
      </c>
      <c r="P49" s="6">
        <f t="shared" si="6"/>
        <v>0</v>
      </c>
      <c r="Q49" s="7">
        <f t="shared" si="7"/>
        <v>0</v>
      </c>
      <c r="R49" s="8">
        <v>239.95</v>
      </c>
      <c r="S49" s="5">
        <v>239.95</v>
      </c>
      <c r="T49" s="6">
        <f t="shared" si="8"/>
        <v>0</v>
      </c>
      <c r="U49" s="7">
        <f t="shared" si="9"/>
        <v>0</v>
      </c>
      <c r="V49" s="8">
        <v>239.99</v>
      </c>
      <c r="W49" s="5">
        <v>239.99</v>
      </c>
      <c r="X49" s="6">
        <f t="shared" si="10"/>
        <v>0</v>
      </c>
      <c r="Y49" s="7">
        <f t="shared" si="11"/>
        <v>0</v>
      </c>
      <c r="Z49" s="8">
        <v>239.99</v>
      </c>
      <c r="AA49" s="5">
        <v>239.99</v>
      </c>
      <c r="AB49" s="6">
        <f t="shared" si="12"/>
        <v>0</v>
      </c>
      <c r="AC49" s="7">
        <f t="shared" si="13"/>
        <v>0</v>
      </c>
      <c r="AD49" s="8">
        <v>239.99</v>
      </c>
      <c r="AE49" s="5">
        <v>239.99</v>
      </c>
      <c r="AF49" s="6">
        <f t="shared" si="14"/>
        <v>0</v>
      </c>
      <c r="AG49" s="7">
        <f t="shared" si="15"/>
        <v>0</v>
      </c>
      <c r="AH49" s="8">
        <v>239.99</v>
      </c>
      <c r="AI49" s="5">
        <v>239.99</v>
      </c>
      <c r="AJ49" s="6">
        <f t="shared" si="16"/>
        <v>0</v>
      </c>
      <c r="AK49" s="7">
        <f t="shared" si="17"/>
        <v>0</v>
      </c>
      <c r="AL49" s="8">
        <v>239.99</v>
      </c>
      <c r="AM49" s="5">
        <v>239.99</v>
      </c>
      <c r="AN49" s="6">
        <f t="shared" si="18"/>
        <v>0</v>
      </c>
      <c r="AO49" s="7">
        <f t="shared" si="19"/>
        <v>0</v>
      </c>
      <c r="AP49" s="8">
        <v>239.99</v>
      </c>
      <c r="AQ49" s="5">
        <v>239.99</v>
      </c>
      <c r="AR49" s="6">
        <f t="shared" si="20"/>
        <v>0</v>
      </c>
      <c r="AS49" s="7">
        <f t="shared" si="21"/>
        <v>0</v>
      </c>
      <c r="AT49" s="8">
        <v>239.99</v>
      </c>
      <c r="AU49" s="5">
        <v>239.99</v>
      </c>
      <c r="AV49" s="6">
        <f t="shared" si="22"/>
        <v>0</v>
      </c>
      <c r="AW49" s="7">
        <f t="shared" si="23"/>
        <v>0</v>
      </c>
      <c r="AX49" s="8">
        <v>239.99</v>
      </c>
      <c r="AY49" s="5">
        <v>239.99</v>
      </c>
      <c r="AZ49" s="6">
        <f t="shared" si="24"/>
        <v>0</v>
      </c>
      <c r="BA49" s="7">
        <f t="shared" si="25"/>
        <v>0</v>
      </c>
      <c r="BB49" s="8">
        <v>239.99</v>
      </c>
      <c r="BC49" s="5">
        <v>239.99</v>
      </c>
      <c r="BD49" s="6">
        <f t="shared" si="26"/>
        <v>0</v>
      </c>
      <c r="BE49" s="7">
        <f t="shared" si="27"/>
        <v>0</v>
      </c>
      <c r="BF49" s="8">
        <v>239.99</v>
      </c>
      <c r="BG49" s="5">
        <v>239.99</v>
      </c>
      <c r="BH49" s="6">
        <f t="shared" si="28"/>
        <v>0</v>
      </c>
      <c r="BI49" s="7">
        <f t="shared" si="29"/>
        <v>0</v>
      </c>
      <c r="BJ49" s="8">
        <v>239.99</v>
      </c>
      <c r="BK49" s="5">
        <v>239.99</v>
      </c>
      <c r="BL49" s="6">
        <f t="shared" si="30"/>
        <v>0</v>
      </c>
      <c r="BM49" s="7">
        <f t="shared" si="31"/>
        <v>0</v>
      </c>
      <c r="BN49" s="8">
        <v>239.99</v>
      </c>
      <c r="BO49" s="5">
        <v>239.99</v>
      </c>
      <c r="BP49" s="6">
        <f t="shared" si="32"/>
        <v>0</v>
      </c>
      <c r="BQ49" s="7">
        <f t="shared" si="33"/>
        <v>0</v>
      </c>
      <c r="BR49" s="8">
        <v>239.99</v>
      </c>
      <c r="BS49" s="5">
        <v>239.99</v>
      </c>
      <c r="BT49" s="6">
        <f t="shared" si="34"/>
        <v>0</v>
      </c>
      <c r="BU49" s="7">
        <f t="shared" si="35"/>
        <v>0</v>
      </c>
      <c r="BV49">
        <f t="shared" si="36"/>
        <v>239.95</v>
      </c>
      <c r="BW49">
        <f t="shared" si="36"/>
        <v>239.95</v>
      </c>
      <c r="BX49">
        <f t="shared" si="37"/>
        <v>239.99</v>
      </c>
      <c r="BY49">
        <f t="shared" si="37"/>
        <v>239.99</v>
      </c>
      <c r="BZ49">
        <f t="shared" si="38"/>
        <v>239.99</v>
      </c>
      <c r="CA49">
        <f t="shared" si="38"/>
        <v>239.99</v>
      </c>
      <c r="CB49">
        <f t="shared" si="39"/>
        <v>0.01</v>
      </c>
      <c r="CC49">
        <f t="shared" si="39"/>
        <v>0.01</v>
      </c>
      <c r="CD49">
        <f t="shared" si="40"/>
        <v>0.04</v>
      </c>
      <c r="CE49">
        <f t="shared" si="40"/>
        <v>0.04</v>
      </c>
      <c r="CF49">
        <f t="shared" si="0"/>
        <v>0</v>
      </c>
      <c r="CG49">
        <f t="shared" si="0"/>
        <v>0</v>
      </c>
      <c r="CH49" s="20" t="b">
        <f t="shared" si="41"/>
        <v>0</v>
      </c>
    </row>
    <row r="50" spans="1:86" x14ac:dyDescent="0.25">
      <c r="A50" s="31" t="s">
        <v>105</v>
      </c>
      <c r="B50" s="31" t="s">
        <v>94</v>
      </c>
      <c r="C50" s="32">
        <v>88018</v>
      </c>
      <c r="D50" s="32" t="b">
        <f t="shared" si="1"/>
        <v>0</v>
      </c>
      <c r="E50" s="32" t="b">
        <f t="shared" si="1"/>
        <v>0</v>
      </c>
      <c r="F50" s="4">
        <v>29.99</v>
      </c>
      <c r="G50" s="5">
        <v>29.99</v>
      </c>
      <c r="H50" s="6">
        <f t="shared" si="2"/>
        <v>0</v>
      </c>
      <c r="I50" s="7">
        <f t="shared" si="3"/>
        <v>0</v>
      </c>
      <c r="J50" s="8">
        <v>29.99</v>
      </c>
      <c r="K50" s="5">
        <v>29.99</v>
      </c>
      <c r="L50" s="6">
        <f t="shared" si="4"/>
        <v>0</v>
      </c>
      <c r="M50" s="7">
        <f t="shared" si="5"/>
        <v>0</v>
      </c>
      <c r="N50" s="8"/>
      <c r="O50" s="5"/>
      <c r="P50" s="6" t="str">
        <f t="shared" si="6"/>
        <v/>
      </c>
      <c r="Q50" s="7" t="str">
        <f t="shared" si="7"/>
        <v/>
      </c>
      <c r="R50" s="8">
        <v>34.950000000000003</v>
      </c>
      <c r="S50" s="5">
        <v>34.950000000000003</v>
      </c>
      <c r="T50" s="6">
        <f t="shared" si="8"/>
        <v>0</v>
      </c>
      <c r="U50" s="7">
        <f t="shared" si="9"/>
        <v>0</v>
      </c>
      <c r="V50" s="8">
        <v>29.99</v>
      </c>
      <c r="W50" s="5">
        <v>29.99</v>
      </c>
      <c r="X50" s="6">
        <f t="shared" si="10"/>
        <v>0</v>
      </c>
      <c r="Y50" s="7">
        <f t="shared" si="11"/>
        <v>0</v>
      </c>
      <c r="Z50" s="8"/>
      <c r="AA50" s="5"/>
      <c r="AB50" s="6" t="str">
        <f t="shared" si="12"/>
        <v/>
      </c>
      <c r="AC50" s="7" t="str">
        <f t="shared" si="13"/>
        <v/>
      </c>
      <c r="AD50" s="8">
        <v>29.99</v>
      </c>
      <c r="AE50" s="5">
        <v>29.99</v>
      </c>
      <c r="AF50" s="6">
        <f t="shared" si="14"/>
        <v>0</v>
      </c>
      <c r="AG50" s="7">
        <f t="shared" si="15"/>
        <v>0</v>
      </c>
      <c r="AH50" s="8"/>
      <c r="AI50" s="5"/>
      <c r="AJ50" s="6" t="str">
        <f t="shared" si="16"/>
        <v/>
      </c>
      <c r="AK50" s="7" t="str">
        <f t="shared" si="17"/>
        <v/>
      </c>
      <c r="AL50" s="8"/>
      <c r="AM50" s="5"/>
      <c r="AN50" s="6" t="str">
        <f t="shared" si="18"/>
        <v/>
      </c>
      <c r="AO50" s="7" t="str">
        <f t="shared" si="19"/>
        <v/>
      </c>
      <c r="AP50" s="8"/>
      <c r="AQ50" s="5"/>
      <c r="AR50" s="6" t="str">
        <f t="shared" si="20"/>
        <v/>
      </c>
      <c r="AS50" s="7" t="str">
        <f t="shared" si="21"/>
        <v/>
      </c>
      <c r="AT50" s="8">
        <v>29.99</v>
      </c>
      <c r="AU50" s="5">
        <v>29.99</v>
      </c>
      <c r="AV50" s="6">
        <f t="shared" si="22"/>
        <v>0</v>
      </c>
      <c r="AW50" s="7">
        <f t="shared" si="23"/>
        <v>0</v>
      </c>
      <c r="AX50" s="8">
        <v>29.99</v>
      </c>
      <c r="AY50" s="5">
        <v>29.99</v>
      </c>
      <c r="AZ50" s="6">
        <f t="shared" si="24"/>
        <v>0</v>
      </c>
      <c r="BA50" s="7">
        <f t="shared" si="25"/>
        <v>0</v>
      </c>
      <c r="BB50" s="8"/>
      <c r="BC50" s="5"/>
      <c r="BD50" s="6" t="str">
        <f t="shared" si="26"/>
        <v/>
      </c>
      <c r="BE50" s="7" t="str">
        <f t="shared" si="27"/>
        <v/>
      </c>
      <c r="BF50" s="8">
        <v>29.99</v>
      </c>
      <c r="BG50" s="5">
        <v>29.99</v>
      </c>
      <c r="BH50" s="6">
        <f t="shared" si="28"/>
        <v>0</v>
      </c>
      <c r="BI50" s="7">
        <f t="shared" si="29"/>
        <v>0</v>
      </c>
      <c r="BJ50" s="8"/>
      <c r="BK50" s="5"/>
      <c r="BL50" s="6" t="str">
        <f t="shared" si="30"/>
        <v/>
      </c>
      <c r="BM50" s="7" t="str">
        <f t="shared" si="31"/>
        <v/>
      </c>
      <c r="BN50" s="8"/>
      <c r="BO50" s="5"/>
      <c r="BP50" s="6" t="str">
        <f t="shared" si="32"/>
        <v/>
      </c>
      <c r="BQ50" s="7" t="str">
        <f t="shared" si="33"/>
        <v/>
      </c>
      <c r="BR50" s="8">
        <v>29.99</v>
      </c>
      <c r="BS50" s="5">
        <v>29.99</v>
      </c>
      <c r="BT50" s="6">
        <f t="shared" si="34"/>
        <v>0</v>
      </c>
      <c r="BU50" s="7">
        <f t="shared" si="35"/>
        <v>0</v>
      </c>
      <c r="BV50">
        <f t="shared" si="36"/>
        <v>29.99</v>
      </c>
      <c r="BW50">
        <f t="shared" si="36"/>
        <v>29.99</v>
      </c>
      <c r="BX50">
        <f t="shared" si="37"/>
        <v>34.950000000000003</v>
      </c>
      <c r="BY50">
        <f t="shared" si="37"/>
        <v>34.950000000000003</v>
      </c>
      <c r="BZ50">
        <f t="shared" si="38"/>
        <v>30.54</v>
      </c>
      <c r="CA50">
        <f t="shared" si="38"/>
        <v>30.54</v>
      </c>
      <c r="CB50">
        <f t="shared" si="39"/>
        <v>1.56</v>
      </c>
      <c r="CC50">
        <f t="shared" si="39"/>
        <v>1.56</v>
      </c>
      <c r="CD50">
        <f t="shared" si="40"/>
        <v>4.96</v>
      </c>
      <c r="CE50">
        <f t="shared" si="40"/>
        <v>4.96</v>
      </c>
      <c r="CF50">
        <f t="shared" si="0"/>
        <v>16.2</v>
      </c>
      <c r="CG50">
        <f t="shared" si="0"/>
        <v>16.2</v>
      </c>
      <c r="CH50" s="20" t="b">
        <f t="shared" si="41"/>
        <v>0</v>
      </c>
    </row>
    <row r="51" spans="1:86" x14ac:dyDescent="0.25">
      <c r="A51" s="31" t="s">
        <v>106</v>
      </c>
      <c r="B51" s="31" t="s">
        <v>55</v>
      </c>
      <c r="C51" s="32">
        <v>10872</v>
      </c>
      <c r="D51" s="32" t="b">
        <f t="shared" si="1"/>
        <v>1</v>
      </c>
      <c r="E51" s="32" t="b">
        <f t="shared" si="1"/>
        <v>1</v>
      </c>
      <c r="F51" s="4">
        <v>24.99</v>
      </c>
      <c r="G51" s="5">
        <v>24.99</v>
      </c>
      <c r="H51" s="6">
        <f t="shared" si="2"/>
        <v>0</v>
      </c>
      <c r="I51" s="7">
        <f t="shared" si="3"/>
        <v>0</v>
      </c>
      <c r="J51" s="8">
        <v>24.99</v>
      </c>
      <c r="K51" s="5">
        <v>24.99</v>
      </c>
      <c r="L51" s="6">
        <f t="shared" si="4"/>
        <v>0</v>
      </c>
      <c r="M51" s="7">
        <f t="shared" si="5"/>
        <v>0</v>
      </c>
      <c r="N51" s="8">
        <v>29.99</v>
      </c>
      <c r="O51" s="5">
        <v>29.99</v>
      </c>
      <c r="P51" s="6">
        <f t="shared" si="6"/>
        <v>0</v>
      </c>
      <c r="Q51" s="7">
        <f t="shared" si="7"/>
        <v>0</v>
      </c>
      <c r="R51" s="8">
        <v>29.95</v>
      </c>
      <c r="S51" s="5">
        <v>29.95</v>
      </c>
      <c r="T51" s="6">
        <f t="shared" si="8"/>
        <v>0</v>
      </c>
      <c r="U51" s="7">
        <f t="shared" si="9"/>
        <v>0</v>
      </c>
      <c r="V51" s="8">
        <v>24.99</v>
      </c>
      <c r="W51" s="5">
        <v>24.99</v>
      </c>
      <c r="X51" s="6">
        <f t="shared" si="10"/>
        <v>0</v>
      </c>
      <c r="Y51" s="7">
        <f t="shared" si="11"/>
        <v>0</v>
      </c>
      <c r="Z51" s="8">
        <v>24.99</v>
      </c>
      <c r="AA51" s="5">
        <v>24.99</v>
      </c>
      <c r="AB51" s="6">
        <f t="shared" si="12"/>
        <v>0</v>
      </c>
      <c r="AC51" s="7">
        <f t="shared" si="13"/>
        <v>0</v>
      </c>
      <c r="AD51" s="8">
        <v>24.99</v>
      </c>
      <c r="AE51" s="5">
        <v>24.99</v>
      </c>
      <c r="AF51" s="6">
        <f t="shared" si="14"/>
        <v>0</v>
      </c>
      <c r="AG51" s="7">
        <f t="shared" si="15"/>
        <v>0</v>
      </c>
      <c r="AH51" s="8">
        <v>24.99</v>
      </c>
      <c r="AI51" s="5">
        <v>24.99</v>
      </c>
      <c r="AJ51" s="6">
        <f t="shared" si="16"/>
        <v>0</v>
      </c>
      <c r="AK51" s="7">
        <f t="shared" si="17"/>
        <v>0</v>
      </c>
      <c r="AL51" s="8">
        <v>29.99</v>
      </c>
      <c r="AM51" s="5">
        <v>29.99</v>
      </c>
      <c r="AN51" s="6">
        <f t="shared" si="18"/>
        <v>0</v>
      </c>
      <c r="AO51" s="7">
        <f t="shared" si="19"/>
        <v>0</v>
      </c>
      <c r="AP51" s="8">
        <v>29.99</v>
      </c>
      <c r="AQ51" s="5">
        <v>29.99</v>
      </c>
      <c r="AR51" s="6">
        <f t="shared" si="20"/>
        <v>0</v>
      </c>
      <c r="AS51" s="7">
        <f t="shared" si="21"/>
        <v>0</v>
      </c>
      <c r="AT51" s="8">
        <v>24.99</v>
      </c>
      <c r="AU51" s="5">
        <v>24.99</v>
      </c>
      <c r="AV51" s="6">
        <f t="shared" si="22"/>
        <v>0</v>
      </c>
      <c r="AW51" s="7">
        <f t="shared" si="23"/>
        <v>0</v>
      </c>
      <c r="AX51" s="8">
        <v>24.99</v>
      </c>
      <c r="AY51" s="5">
        <v>24.99</v>
      </c>
      <c r="AZ51" s="6">
        <f t="shared" si="24"/>
        <v>0</v>
      </c>
      <c r="BA51" s="7">
        <f t="shared" si="25"/>
        <v>0</v>
      </c>
      <c r="BB51" s="8">
        <v>24.99</v>
      </c>
      <c r="BC51" s="5">
        <v>24.99</v>
      </c>
      <c r="BD51" s="6">
        <f t="shared" si="26"/>
        <v>0</v>
      </c>
      <c r="BE51" s="7">
        <f t="shared" si="27"/>
        <v>0</v>
      </c>
      <c r="BF51" s="8">
        <v>26.99</v>
      </c>
      <c r="BG51" s="5">
        <v>24.99</v>
      </c>
      <c r="BH51" s="6">
        <f t="shared" si="28"/>
        <v>-2</v>
      </c>
      <c r="BI51" s="7">
        <f t="shared" si="29"/>
        <v>-7.4</v>
      </c>
      <c r="BJ51" s="8">
        <v>24.99</v>
      </c>
      <c r="BK51" s="5">
        <v>22.99</v>
      </c>
      <c r="BL51" s="6">
        <f t="shared" si="30"/>
        <v>-2</v>
      </c>
      <c r="BM51" s="7">
        <f t="shared" si="31"/>
        <v>-8</v>
      </c>
      <c r="BN51" s="8">
        <v>26.99</v>
      </c>
      <c r="BO51" s="5">
        <v>29.99</v>
      </c>
      <c r="BP51" s="6">
        <f t="shared" si="32"/>
        <v>3</v>
      </c>
      <c r="BQ51" s="7">
        <f t="shared" si="33"/>
        <v>11.1</v>
      </c>
      <c r="BR51" s="8">
        <v>26.99</v>
      </c>
      <c r="BS51" s="5">
        <v>24.99</v>
      </c>
      <c r="BT51" s="6">
        <f t="shared" si="34"/>
        <v>-2</v>
      </c>
      <c r="BU51" s="7">
        <f t="shared" si="35"/>
        <v>-7.4</v>
      </c>
      <c r="BV51">
        <f t="shared" si="36"/>
        <v>24.99</v>
      </c>
      <c r="BW51">
        <f t="shared" si="36"/>
        <v>22.99</v>
      </c>
      <c r="BX51">
        <f t="shared" si="37"/>
        <v>29.99</v>
      </c>
      <c r="BY51">
        <f t="shared" si="37"/>
        <v>29.99</v>
      </c>
      <c r="BZ51">
        <f t="shared" si="38"/>
        <v>26.52</v>
      </c>
      <c r="CA51">
        <f t="shared" si="38"/>
        <v>26.34</v>
      </c>
      <c r="CB51">
        <f t="shared" si="39"/>
        <v>2.06</v>
      </c>
      <c r="CC51">
        <f t="shared" si="39"/>
        <v>2.4</v>
      </c>
      <c r="CD51">
        <f t="shared" si="40"/>
        <v>5</v>
      </c>
      <c r="CE51">
        <f t="shared" si="40"/>
        <v>7</v>
      </c>
      <c r="CF51">
        <f t="shared" si="0"/>
        <v>18.899999999999999</v>
      </c>
      <c r="CG51">
        <f t="shared" si="0"/>
        <v>26.6</v>
      </c>
      <c r="CH51" s="20" t="b">
        <f t="shared" si="41"/>
        <v>1</v>
      </c>
    </row>
    <row r="52" spans="1:86" x14ac:dyDescent="0.25">
      <c r="A52" s="31" t="s">
        <v>107</v>
      </c>
      <c r="B52" s="31" t="s">
        <v>55</v>
      </c>
      <c r="C52" s="32">
        <v>10874</v>
      </c>
      <c r="D52" s="32" t="b">
        <f t="shared" si="1"/>
        <v>1</v>
      </c>
      <c r="E52" s="32" t="b">
        <f t="shared" si="1"/>
        <v>1</v>
      </c>
      <c r="F52" s="4">
        <v>64.989999999999995</v>
      </c>
      <c r="G52" s="5">
        <v>59.99</v>
      </c>
      <c r="H52" s="6">
        <f t="shared" si="2"/>
        <v>-4.9999999999999929</v>
      </c>
      <c r="I52" s="7">
        <f t="shared" si="3"/>
        <v>-7.7</v>
      </c>
      <c r="J52" s="8">
        <v>59.99</v>
      </c>
      <c r="K52" s="5">
        <v>59.99</v>
      </c>
      <c r="L52" s="6">
        <f t="shared" si="4"/>
        <v>0</v>
      </c>
      <c r="M52" s="7">
        <f t="shared" si="5"/>
        <v>0</v>
      </c>
      <c r="N52" s="8">
        <v>64.989999999999995</v>
      </c>
      <c r="O52" s="5">
        <v>64.989999999999995</v>
      </c>
      <c r="P52" s="6">
        <f t="shared" si="6"/>
        <v>0</v>
      </c>
      <c r="Q52" s="7">
        <f t="shared" si="7"/>
        <v>0</v>
      </c>
      <c r="R52" s="8">
        <v>74.95</v>
      </c>
      <c r="S52" s="5">
        <v>74.95</v>
      </c>
      <c r="T52" s="6">
        <f t="shared" si="8"/>
        <v>0</v>
      </c>
      <c r="U52" s="7">
        <f t="shared" si="9"/>
        <v>0</v>
      </c>
      <c r="V52" s="8">
        <v>59.99</v>
      </c>
      <c r="W52" s="5">
        <v>59.99</v>
      </c>
      <c r="X52" s="6">
        <f t="shared" si="10"/>
        <v>0</v>
      </c>
      <c r="Y52" s="7">
        <f t="shared" si="11"/>
        <v>0</v>
      </c>
      <c r="Z52" s="8">
        <v>69.989999999999995</v>
      </c>
      <c r="AA52" s="5">
        <v>69.989999999999995</v>
      </c>
      <c r="AB52" s="6">
        <f t="shared" si="12"/>
        <v>0</v>
      </c>
      <c r="AC52" s="7">
        <f t="shared" si="13"/>
        <v>0</v>
      </c>
      <c r="AD52" s="8">
        <v>59.99</v>
      </c>
      <c r="AE52" s="5">
        <v>59.99</v>
      </c>
      <c r="AF52" s="6">
        <f t="shared" si="14"/>
        <v>0</v>
      </c>
      <c r="AG52" s="7">
        <f t="shared" si="15"/>
        <v>0</v>
      </c>
      <c r="AH52" s="8">
        <v>59.99</v>
      </c>
      <c r="AI52" s="5">
        <v>59.99</v>
      </c>
      <c r="AJ52" s="6">
        <f t="shared" si="16"/>
        <v>0</v>
      </c>
      <c r="AK52" s="7">
        <f t="shared" si="17"/>
        <v>0</v>
      </c>
      <c r="AL52" s="8">
        <v>64.989999999999995</v>
      </c>
      <c r="AM52" s="5">
        <v>64.989999999999995</v>
      </c>
      <c r="AN52" s="6">
        <f t="shared" si="18"/>
        <v>0</v>
      </c>
      <c r="AO52" s="7">
        <f t="shared" si="19"/>
        <v>0</v>
      </c>
      <c r="AP52" s="8">
        <v>64.989999999999995</v>
      </c>
      <c r="AQ52" s="5">
        <v>64.989999999999995</v>
      </c>
      <c r="AR52" s="6">
        <f t="shared" si="20"/>
        <v>0</v>
      </c>
      <c r="AS52" s="7">
        <f t="shared" si="21"/>
        <v>0</v>
      </c>
      <c r="AT52" s="8">
        <v>64.989999999999995</v>
      </c>
      <c r="AU52" s="5">
        <v>59.99</v>
      </c>
      <c r="AV52" s="6">
        <f t="shared" si="22"/>
        <v>-4.9999999999999929</v>
      </c>
      <c r="AW52" s="7">
        <f t="shared" si="23"/>
        <v>-7.7</v>
      </c>
      <c r="AX52" s="8">
        <v>64.989999999999995</v>
      </c>
      <c r="AY52" s="5">
        <v>59.99</v>
      </c>
      <c r="AZ52" s="6">
        <f t="shared" si="24"/>
        <v>-4.9999999999999929</v>
      </c>
      <c r="BA52" s="7">
        <f t="shared" si="25"/>
        <v>-7.7</v>
      </c>
      <c r="BB52" s="8">
        <v>59.99</v>
      </c>
      <c r="BC52" s="5">
        <v>59.99</v>
      </c>
      <c r="BD52" s="6">
        <f t="shared" si="26"/>
        <v>0</v>
      </c>
      <c r="BE52" s="7">
        <f t="shared" si="27"/>
        <v>0</v>
      </c>
      <c r="BF52" s="8">
        <v>64.989999999999995</v>
      </c>
      <c r="BG52" s="5">
        <v>59.99</v>
      </c>
      <c r="BH52" s="6">
        <f t="shared" si="28"/>
        <v>-4.9999999999999929</v>
      </c>
      <c r="BI52" s="7">
        <f t="shared" si="29"/>
        <v>-7.7</v>
      </c>
      <c r="BJ52" s="8">
        <v>59.99</v>
      </c>
      <c r="BK52" s="5">
        <v>58.99</v>
      </c>
      <c r="BL52" s="6">
        <f t="shared" si="30"/>
        <v>-1</v>
      </c>
      <c r="BM52" s="7">
        <f t="shared" si="31"/>
        <v>-1.7</v>
      </c>
      <c r="BN52" s="8">
        <v>64.989999999999995</v>
      </c>
      <c r="BO52" s="5">
        <v>64.989999999999995</v>
      </c>
      <c r="BP52" s="6">
        <f t="shared" si="32"/>
        <v>0</v>
      </c>
      <c r="BQ52" s="7">
        <f t="shared" si="33"/>
        <v>0</v>
      </c>
      <c r="BR52" s="8">
        <v>64.989999999999995</v>
      </c>
      <c r="BS52" s="5">
        <v>59.99</v>
      </c>
      <c r="BT52" s="6">
        <f t="shared" si="34"/>
        <v>-4.9999999999999929</v>
      </c>
      <c r="BU52" s="7">
        <f t="shared" si="35"/>
        <v>-7.7</v>
      </c>
      <c r="BV52">
        <f t="shared" si="36"/>
        <v>59.99</v>
      </c>
      <c r="BW52">
        <f t="shared" si="36"/>
        <v>58.99</v>
      </c>
      <c r="BX52">
        <f t="shared" si="37"/>
        <v>74.95</v>
      </c>
      <c r="BY52">
        <f t="shared" si="37"/>
        <v>74.95</v>
      </c>
      <c r="BZ52">
        <f t="shared" si="38"/>
        <v>64.11</v>
      </c>
      <c r="CA52">
        <f t="shared" si="38"/>
        <v>62.58</v>
      </c>
      <c r="CB52">
        <f t="shared" si="39"/>
        <v>3.92</v>
      </c>
      <c r="CC52">
        <f t="shared" si="39"/>
        <v>4.28</v>
      </c>
      <c r="CD52">
        <f t="shared" si="40"/>
        <v>14.96</v>
      </c>
      <c r="CE52">
        <f t="shared" si="40"/>
        <v>15.96</v>
      </c>
      <c r="CF52">
        <f t="shared" si="0"/>
        <v>23.3</v>
      </c>
      <c r="CG52">
        <f t="shared" si="0"/>
        <v>25.5</v>
      </c>
      <c r="CH52" s="20" t="b">
        <f t="shared" si="41"/>
        <v>1</v>
      </c>
    </row>
    <row r="53" spans="1:86" x14ac:dyDescent="0.25">
      <c r="A53" s="31" t="s">
        <v>108</v>
      </c>
      <c r="B53" s="31" t="s">
        <v>55</v>
      </c>
      <c r="C53" s="32">
        <v>10875</v>
      </c>
      <c r="D53" s="32" t="b">
        <f t="shared" si="1"/>
        <v>1</v>
      </c>
      <c r="E53" s="32" t="b">
        <f t="shared" si="1"/>
        <v>1</v>
      </c>
      <c r="F53" s="4">
        <v>129.99</v>
      </c>
      <c r="G53" s="5">
        <v>119.99</v>
      </c>
      <c r="H53" s="6">
        <f t="shared" si="2"/>
        <v>-10.000000000000014</v>
      </c>
      <c r="I53" s="7">
        <f t="shared" si="3"/>
        <v>-7.7</v>
      </c>
      <c r="J53" s="8">
        <v>119.99</v>
      </c>
      <c r="K53" s="5">
        <v>119.99</v>
      </c>
      <c r="L53" s="6">
        <f t="shared" si="4"/>
        <v>0</v>
      </c>
      <c r="M53" s="7">
        <f t="shared" si="5"/>
        <v>0</v>
      </c>
      <c r="N53" s="8">
        <v>129.99</v>
      </c>
      <c r="O53" s="5">
        <v>129.99</v>
      </c>
      <c r="P53" s="6">
        <f t="shared" si="6"/>
        <v>0</v>
      </c>
      <c r="Q53" s="7">
        <f t="shared" si="7"/>
        <v>0</v>
      </c>
      <c r="R53" s="8">
        <v>149.94999999999999</v>
      </c>
      <c r="S53" s="5">
        <v>149.94999999999999</v>
      </c>
      <c r="T53" s="6">
        <f t="shared" si="8"/>
        <v>0</v>
      </c>
      <c r="U53" s="7">
        <f t="shared" si="9"/>
        <v>0</v>
      </c>
      <c r="V53" s="8">
        <v>129.99</v>
      </c>
      <c r="W53" s="5">
        <v>119.99</v>
      </c>
      <c r="X53" s="6">
        <f t="shared" si="10"/>
        <v>-10.000000000000014</v>
      </c>
      <c r="Y53" s="7">
        <f t="shared" si="11"/>
        <v>-7.7</v>
      </c>
      <c r="Z53" s="8">
        <v>129.99</v>
      </c>
      <c r="AA53" s="5">
        <v>129.99</v>
      </c>
      <c r="AB53" s="6">
        <f t="shared" si="12"/>
        <v>0</v>
      </c>
      <c r="AC53" s="7">
        <f t="shared" si="13"/>
        <v>0</v>
      </c>
      <c r="AD53" s="8">
        <v>119.99</v>
      </c>
      <c r="AE53" s="5">
        <v>119.99</v>
      </c>
      <c r="AF53" s="6">
        <f t="shared" si="14"/>
        <v>0</v>
      </c>
      <c r="AG53" s="7">
        <f t="shared" si="15"/>
        <v>0</v>
      </c>
      <c r="AH53" s="8">
        <v>119.99</v>
      </c>
      <c r="AI53" s="5">
        <v>119.99</v>
      </c>
      <c r="AJ53" s="6">
        <f t="shared" si="16"/>
        <v>0</v>
      </c>
      <c r="AK53" s="7">
        <f t="shared" si="17"/>
        <v>0</v>
      </c>
      <c r="AL53" s="8">
        <v>129.99</v>
      </c>
      <c r="AM53" s="5">
        <v>129.99</v>
      </c>
      <c r="AN53" s="6">
        <f t="shared" si="18"/>
        <v>0</v>
      </c>
      <c r="AO53" s="7">
        <f t="shared" si="19"/>
        <v>0</v>
      </c>
      <c r="AP53" s="8">
        <v>129.99</v>
      </c>
      <c r="AQ53" s="5">
        <v>129.99</v>
      </c>
      <c r="AR53" s="6">
        <f t="shared" si="20"/>
        <v>0</v>
      </c>
      <c r="AS53" s="7">
        <f t="shared" si="21"/>
        <v>0</v>
      </c>
      <c r="AT53" s="8">
        <v>129.99</v>
      </c>
      <c r="AU53" s="5">
        <v>119.99</v>
      </c>
      <c r="AV53" s="6">
        <f t="shared" si="22"/>
        <v>-10.000000000000014</v>
      </c>
      <c r="AW53" s="7">
        <f t="shared" si="23"/>
        <v>-7.7</v>
      </c>
      <c r="AX53" s="8">
        <v>129.99</v>
      </c>
      <c r="AY53" s="5">
        <v>119.99</v>
      </c>
      <c r="AZ53" s="6">
        <f t="shared" si="24"/>
        <v>-10.000000000000014</v>
      </c>
      <c r="BA53" s="7">
        <f t="shared" si="25"/>
        <v>-7.7</v>
      </c>
      <c r="BB53" s="8">
        <v>119.99</v>
      </c>
      <c r="BC53" s="5">
        <v>119.99</v>
      </c>
      <c r="BD53" s="6">
        <f t="shared" si="26"/>
        <v>0</v>
      </c>
      <c r="BE53" s="7">
        <f t="shared" si="27"/>
        <v>0</v>
      </c>
      <c r="BF53" s="8">
        <v>129.99</v>
      </c>
      <c r="BG53" s="5">
        <v>119.99</v>
      </c>
      <c r="BH53" s="6">
        <f t="shared" si="28"/>
        <v>-10.000000000000014</v>
      </c>
      <c r="BI53" s="7">
        <f t="shared" si="29"/>
        <v>-7.7</v>
      </c>
      <c r="BJ53" s="8">
        <v>119.99</v>
      </c>
      <c r="BK53" s="5">
        <v>119.99</v>
      </c>
      <c r="BL53" s="6">
        <f t="shared" si="30"/>
        <v>0</v>
      </c>
      <c r="BM53" s="7">
        <f t="shared" si="31"/>
        <v>0</v>
      </c>
      <c r="BN53" s="8">
        <v>129.99</v>
      </c>
      <c r="BO53" s="5">
        <v>129.99</v>
      </c>
      <c r="BP53" s="6">
        <f t="shared" si="32"/>
        <v>0</v>
      </c>
      <c r="BQ53" s="7">
        <f t="shared" si="33"/>
        <v>0</v>
      </c>
      <c r="BR53" s="8">
        <v>129.99</v>
      </c>
      <c r="BS53" s="5">
        <v>119.99</v>
      </c>
      <c r="BT53" s="6">
        <f t="shared" si="34"/>
        <v>-10.000000000000014</v>
      </c>
      <c r="BU53" s="7">
        <f t="shared" si="35"/>
        <v>-7.7</v>
      </c>
      <c r="BV53">
        <f t="shared" si="36"/>
        <v>119.99</v>
      </c>
      <c r="BW53">
        <f t="shared" si="36"/>
        <v>119.99</v>
      </c>
      <c r="BX53">
        <f t="shared" si="37"/>
        <v>149.94999999999999</v>
      </c>
      <c r="BY53">
        <f t="shared" si="37"/>
        <v>149.94999999999999</v>
      </c>
      <c r="BZ53">
        <f t="shared" si="38"/>
        <v>128.22</v>
      </c>
      <c r="CA53">
        <f t="shared" si="38"/>
        <v>124.69</v>
      </c>
      <c r="CB53">
        <f t="shared" si="39"/>
        <v>7.05</v>
      </c>
      <c r="CC53">
        <f t="shared" si="39"/>
        <v>7.75</v>
      </c>
      <c r="CD53">
        <f t="shared" si="40"/>
        <v>29.96</v>
      </c>
      <c r="CE53">
        <f t="shared" si="40"/>
        <v>29.96</v>
      </c>
      <c r="CF53">
        <f t="shared" si="0"/>
        <v>23.4</v>
      </c>
      <c r="CG53">
        <f t="shared" si="0"/>
        <v>24</v>
      </c>
      <c r="CH53" s="20" t="b">
        <f t="shared" si="41"/>
        <v>1</v>
      </c>
    </row>
    <row r="54" spans="1:86" x14ac:dyDescent="0.25">
      <c r="A54" s="31" t="s">
        <v>109</v>
      </c>
      <c r="B54" s="31" t="s">
        <v>55</v>
      </c>
      <c r="C54" s="32">
        <v>10882</v>
      </c>
      <c r="D54" s="32" t="b">
        <f t="shared" si="1"/>
        <v>1</v>
      </c>
      <c r="E54" s="32" t="b">
        <f t="shared" si="1"/>
        <v>1</v>
      </c>
      <c r="F54" s="4">
        <v>19.989999999999998</v>
      </c>
      <c r="G54" s="5">
        <v>19.989999999999998</v>
      </c>
      <c r="H54" s="6">
        <f t="shared" si="2"/>
        <v>0</v>
      </c>
      <c r="I54" s="7">
        <f t="shared" si="3"/>
        <v>0</v>
      </c>
      <c r="J54" s="8">
        <v>19.989999999999998</v>
      </c>
      <c r="K54" s="5">
        <v>19.989999999999998</v>
      </c>
      <c r="L54" s="6">
        <f t="shared" si="4"/>
        <v>0</v>
      </c>
      <c r="M54" s="7">
        <f t="shared" si="5"/>
        <v>0</v>
      </c>
      <c r="N54" s="8">
        <v>19.989999999999998</v>
      </c>
      <c r="O54" s="5">
        <v>19.989999999999998</v>
      </c>
      <c r="P54" s="6">
        <f t="shared" si="6"/>
        <v>0</v>
      </c>
      <c r="Q54" s="7">
        <f t="shared" si="7"/>
        <v>0</v>
      </c>
      <c r="R54" s="8">
        <v>24.95</v>
      </c>
      <c r="S54" s="5">
        <v>24.95</v>
      </c>
      <c r="T54" s="6">
        <f t="shared" si="8"/>
        <v>0</v>
      </c>
      <c r="U54" s="7">
        <f t="shared" si="9"/>
        <v>0</v>
      </c>
      <c r="V54" s="8">
        <v>19.989999999999998</v>
      </c>
      <c r="W54" s="5">
        <v>19.989999999999998</v>
      </c>
      <c r="X54" s="6">
        <f t="shared" si="10"/>
        <v>0</v>
      </c>
      <c r="Y54" s="7">
        <f t="shared" si="11"/>
        <v>0</v>
      </c>
      <c r="Z54" s="8">
        <v>19.989999999999998</v>
      </c>
      <c r="AA54" s="5">
        <v>19.989999999999998</v>
      </c>
      <c r="AB54" s="6">
        <f t="shared" si="12"/>
        <v>0</v>
      </c>
      <c r="AC54" s="7">
        <f t="shared" si="13"/>
        <v>0</v>
      </c>
      <c r="AD54" s="8">
        <v>19.989999999999998</v>
      </c>
      <c r="AE54" s="5">
        <v>19.989999999999998</v>
      </c>
      <c r="AF54" s="6">
        <f t="shared" si="14"/>
        <v>0</v>
      </c>
      <c r="AG54" s="7">
        <f t="shared" si="15"/>
        <v>0</v>
      </c>
      <c r="AH54" s="8">
        <v>19.989999999999998</v>
      </c>
      <c r="AI54" s="5">
        <v>19.989999999999998</v>
      </c>
      <c r="AJ54" s="6">
        <f t="shared" si="16"/>
        <v>0</v>
      </c>
      <c r="AK54" s="7">
        <f t="shared" si="17"/>
        <v>0</v>
      </c>
      <c r="AL54" s="8">
        <v>19.989999999999998</v>
      </c>
      <c r="AM54" s="5">
        <v>19.989999999999998</v>
      </c>
      <c r="AN54" s="6">
        <f t="shared" si="18"/>
        <v>0</v>
      </c>
      <c r="AO54" s="7">
        <f t="shared" si="19"/>
        <v>0</v>
      </c>
      <c r="AP54" s="8">
        <v>19.989999999999998</v>
      </c>
      <c r="AQ54" s="5">
        <v>19.989999999999998</v>
      </c>
      <c r="AR54" s="6">
        <f t="shared" si="20"/>
        <v>0</v>
      </c>
      <c r="AS54" s="7">
        <f t="shared" si="21"/>
        <v>0</v>
      </c>
      <c r="AT54" s="8">
        <v>19.989999999999998</v>
      </c>
      <c r="AU54" s="5">
        <v>19.989999999999998</v>
      </c>
      <c r="AV54" s="6">
        <f t="shared" si="22"/>
        <v>0</v>
      </c>
      <c r="AW54" s="7">
        <f t="shared" si="23"/>
        <v>0</v>
      </c>
      <c r="AX54" s="8">
        <v>19.989999999999998</v>
      </c>
      <c r="AY54" s="5">
        <v>19.989999999999998</v>
      </c>
      <c r="AZ54" s="6">
        <f t="shared" si="24"/>
        <v>0</v>
      </c>
      <c r="BA54" s="7">
        <f t="shared" si="25"/>
        <v>0</v>
      </c>
      <c r="BB54" s="8">
        <v>19.989999999999998</v>
      </c>
      <c r="BC54" s="5">
        <v>19.989999999999998</v>
      </c>
      <c r="BD54" s="6">
        <f t="shared" si="26"/>
        <v>0</v>
      </c>
      <c r="BE54" s="7">
        <f t="shared" si="27"/>
        <v>0</v>
      </c>
      <c r="BF54" s="8">
        <v>19.989999999999998</v>
      </c>
      <c r="BG54" s="5">
        <v>19.989999999999998</v>
      </c>
      <c r="BH54" s="6">
        <f t="shared" si="28"/>
        <v>0</v>
      </c>
      <c r="BI54" s="7">
        <f t="shared" si="29"/>
        <v>0</v>
      </c>
      <c r="BJ54" s="8">
        <v>19.989999999999998</v>
      </c>
      <c r="BK54" s="5">
        <v>18.489999999999998</v>
      </c>
      <c r="BL54" s="6">
        <f t="shared" si="30"/>
        <v>-1.5</v>
      </c>
      <c r="BM54" s="7">
        <f t="shared" si="31"/>
        <v>-7.5</v>
      </c>
      <c r="BN54" s="8">
        <v>19.989999999999998</v>
      </c>
      <c r="BO54" s="5">
        <v>21.99</v>
      </c>
      <c r="BP54" s="6">
        <f t="shared" si="32"/>
        <v>2</v>
      </c>
      <c r="BQ54" s="7">
        <f t="shared" si="33"/>
        <v>10</v>
      </c>
      <c r="BR54" s="8">
        <v>19.989999999999998</v>
      </c>
      <c r="BS54" s="5">
        <v>19.989999999999998</v>
      </c>
      <c r="BT54" s="6">
        <f t="shared" si="34"/>
        <v>0</v>
      </c>
      <c r="BU54" s="7">
        <f t="shared" si="35"/>
        <v>0</v>
      </c>
      <c r="BV54">
        <f t="shared" si="36"/>
        <v>19.989999999999998</v>
      </c>
      <c r="BW54">
        <f t="shared" si="36"/>
        <v>18.489999999999998</v>
      </c>
      <c r="BX54">
        <f t="shared" si="37"/>
        <v>24.95</v>
      </c>
      <c r="BY54">
        <f t="shared" si="37"/>
        <v>24.95</v>
      </c>
      <c r="BZ54">
        <f t="shared" si="38"/>
        <v>20.28</v>
      </c>
      <c r="CA54">
        <f t="shared" si="38"/>
        <v>20.309999999999999</v>
      </c>
      <c r="CB54">
        <f t="shared" si="39"/>
        <v>1.17</v>
      </c>
      <c r="CC54">
        <f t="shared" si="39"/>
        <v>1.31</v>
      </c>
      <c r="CD54">
        <f t="shared" si="40"/>
        <v>4.96</v>
      </c>
      <c r="CE54">
        <f t="shared" si="40"/>
        <v>6.46</v>
      </c>
      <c r="CF54">
        <f t="shared" si="0"/>
        <v>24.5</v>
      </c>
      <c r="CG54">
        <f t="shared" si="0"/>
        <v>31.8</v>
      </c>
      <c r="CH54" s="20" t="b">
        <f t="shared" si="41"/>
        <v>1</v>
      </c>
    </row>
    <row r="55" spans="1:86" x14ac:dyDescent="0.25">
      <c r="A55" s="31" t="s">
        <v>110</v>
      </c>
      <c r="B55" s="31" t="s">
        <v>55</v>
      </c>
      <c r="C55" s="32">
        <v>10909</v>
      </c>
      <c r="D55" s="32" t="b">
        <f t="shared" si="1"/>
        <v>1</v>
      </c>
      <c r="E55" s="32" t="b">
        <f t="shared" si="1"/>
        <v>1</v>
      </c>
      <c r="F55" s="4">
        <v>19.989999999999998</v>
      </c>
      <c r="G55" s="5">
        <v>19.989999999999998</v>
      </c>
      <c r="H55" s="6">
        <f t="shared" si="2"/>
        <v>0</v>
      </c>
      <c r="I55" s="7">
        <f t="shared" si="3"/>
        <v>0</v>
      </c>
      <c r="J55" s="8">
        <v>19.989999999999998</v>
      </c>
      <c r="K55" s="5">
        <v>19.989999999999998</v>
      </c>
      <c r="L55" s="6">
        <f t="shared" si="4"/>
        <v>0</v>
      </c>
      <c r="M55" s="7">
        <f t="shared" si="5"/>
        <v>0</v>
      </c>
      <c r="N55" s="8">
        <v>21.99</v>
      </c>
      <c r="O55" s="5">
        <v>19.989999999999998</v>
      </c>
      <c r="P55" s="6">
        <f t="shared" si="6"/>
        <v>-2</v>
      </c>
      <c r="Q55" s="7">
        <f t="shared" si="7"/>
        <v>-9.1</v>
      </c>
      <c r="R55" s="8">
        <v>24.95</v>
      </c>
      <c r="S55" s="5">
        <v>24.95</v>
      </c>
      <c r="T55" s="6">
        <f t="shared" si="8"/>
        <v>0</v>
      </c>
      <c r="U55" s="7">
        <f t="shared" si="9"/>
        <v>0</v>
      </c>
      <c r="V55" s="8">
        <v>19.989999999999998</v>
      </c>
      <c r="W55" s="5">
        <v>19.989999999999998</v>
      </c>
      <c r="X55" s="6">
        <f t="shared" si="10"/>
        <v>0</v>
      </c>
      <c r="Y55" s="7">
        <f t="shared" si="11"/>
        <v>0</v>
      </c>
      <c r="Z55" s="8">
        <v>22.99</v>
      </c>
      <c r="AA55" s="5">
        <v>22.99</v>
      </c>
      <c r="AB55" s="6">
        <f t="shared" si="12"/>
        <v>0</v>
      </c>
      <c r="AC55" s="7">
        <f t="shared" si="13"/>
        <v>0</v>
      </c>
      <c r="AD55" s="8">
        <v>19.989999999999998</v>
      </c>
      <c r="AE55" s="5">
        <v>19.989999999999998</v>
      </c>
      <c r="AF55" s="6">
        <f t="shared" si="14"/>
        <v>0</v>
      </c>
      <c r="AG55" s="7">
        <f t="shared" si="15"/>
        <v>0</v>
      </c>
      <c r="AH55" s="8">
        <v>19.989999999999998</v>
      </c>
      <c r="AI55" s="5">
        <v>19.989999999999998</v>
      </c>
      <c r="AJ55" s="6">
        <f t="shared" si="16"/>
        <v>0</v>
      </c>
      <c r="AK55" s="7">
        <f t="shared" si="17"/>
        <v>0</v>
      </c>
      <c r="AL55" s="8">
        <v>21.99</v>
      </c>
      <c r="AM55" s="5">
        <v>19.989999999999998</v>
      </c>
      <c r="AN55" s="6">
        <f t="shared" si="18"/>
        <v>-2</v>
      </c>
      <c r="AO55" s="7">
        <f t="shared" si="19"/>
        <v>-9.1</v>
      </c>
      <c r="AP55" s="8">
        <v>21.99</v>
      </c>
      <c r="AQ55" s="5">
        <v>19.989999999999998</v>
      </c>
      <c r="AR55" s="6">
        <f t="shared" si="20"/>
        <v>-2</v>
      </c>
      <c r="AS55" s="7">
        <f t="shared" si="21"/>
        <v>-9.1</v>
      </c>
      <c r="AT55" s="8">
        <v>19.989999999999998</v>
      </c>
      <c r="AU55" s="5">
        <v>19.989999999999998</v>
      </c>
      <c r="AV55" s="6">
        <f t="shared" si="22"/>
        <v>0</v>
      </c>
      <c r="AW55" s="7">
        <f t="shared" si="23"/>
        <v>0</v>
      </c>
      <c r="AX55" s="8">
        <v>19.989999999999998</v>
      </c>
      <c r="AY55" s="5">
        <v>19.989999999999998</v>
      </c>
      <c r="AZ55" s="6">
        <f t="shared" si="24"/>
        <v>0</v>
      </c>
      <c r="BA55" s="7">
        <f t="shared" si="25"/>
        <v>0</v>
      </c>
      <c r="BB55" s="8">
        <v>19.989999999999998</v>
      </c>
      <c r="BC55" s="5">
        <v>19.989999999999998</v>
      </c>
      <c r="BD55" s="6">
        <f t="shared" si="26"/>
        <v>0</v>
      </c>
      <c r="BE55" s="7">
        <f t="shared" si="27"/>
        <v>0</v>
      </c>
      <c r="BF55" s="8">
        <v>19.989999999999998</v>
      </c>
      <c r="BG55" s="5">
        <v>19.989999999999998</v>
      </c>
      <c r="BH55" s="6">
        <f t="shared" si="28"/>
        <v>0</v>
      </c>
      <c r="BI55" s="7">
        <f t="shared" si="29"/>
        <v>0</v>
      </c>
      <c r="BJ55" s="8">
        <v>19.989999999999998</v>
      </c>
      <c r="BK55" s="5">
        <v>18.489999999999998</v>
      </c>
      <c r="BL55" s="6">
        <f t="shared" si="30"/>
        <v>-1.5</v>
      </c>
      <c r="BM55" s="7">
        <f t="shared" si="31"/>
        <v>-7.5</v>
      </c>
      <c r="BN55" s="8">
        <v>19.989999999999998</v>
      </c>
      <c r="BO55" s="5">
        <v>19.989999999999998</v>
      </c>
      <c r="BP55" s="6">
        <f t="shared" si="32"/>
        <v>0</v>
      </c>
      <c r="BQ55" s="7">
        <f t="shared" si="33"/>
        <v>0</v>
      </c>
      <c r="BR55" s="8">
        <v>19.989999999999998</v>
      </c>
      <c r="BS55" s="5">
        <v>19.989999999999998</v>
      </c>
      <c r="BT55" s="6">
        <f t="shared" si="34"/>
        <v>0</v>
      </c>
      <c r="BU55" s="7">
        <f t="shared" si="35"/>
        <v>0</v>
      </c>
      <c r="BV55">
        <f t="shared" si="36"/>
        <v>19.989999999999998</v>
      </c>
      <c r="BW55">
        <f t="shared" si="36"/>
        <v>18.489999999999998</v>
      </c>
      <c r="BX55">
        <f t="shared" si="37"/>
        <v>24.95</v>
      </c>
      <c r="BY55">
        <f t="shared" si="37"/>
        <v>24.95</v>
      </c>
      <c r="BZ55">
        <f t="shared" si="38"/>
        <v>20.81</v>
      </c>
      <c r="CA55">
        <f t="shared" si="38"/>
        <v>20.37</v>
      </c>
      <c r="CB55">
        <f t="shared" si="39"/>
        <v>1.42</v>
      </c>
      <c r="CC55">
        <f t="shared" si="39"/>
        <v>1.4</v>
      </c>
      <c r="CD55">
        <f t="shared" si="40"/>
        <v>4.96</v>
      </c>
      <c r="CE55">
        <f t="shared" si="40"/>
        <v>6.46</v>
      </c>
      <c r="CF55">
        <f t="shared" si="0"/>
        <v>23.8</v>
      </c>
      <c r="CG55">
        <f t="shared" si="0"/>
        <v>31.7</v>
      </c>
      <c r="CH55" s="20" t="b">
        <f t="shared" si="41"/>
        <v>1</v>
      </c>
    </row>
    <row r="56" spans="1:86" x14ac:dyDescent="0.25">
      <c r="A56" s="31" t="s">
        <v>111</v>
      </c>
      <c r="B56" s="31" t="s">
        <v>55</v>
      </c>
      <c r="C56" s="32">
        <v>10913</v>
      </c>
      <c r="D56" s="32" t="b">
        <f t="shared" si="1"/>
        <v>1</v>
      </c>
      <c r="E56" s="32" t="b">
        <f t="shared" si="1"/>
        <v>1</v>
      </c>
      <c r="F56" s="4">
        <v>29.99</v>
      </c>
      <c r="G56" s="5">
        <v>29.99</v>
      </c>
      <c r="H56" s="6">
        <f t="shared" si="2"/>
        <v>0</v>
      </c>
      <c r="I56" s="7">
        <f t="shared" si="3"/>
        <v>0</v>
      </c>
      <c r="J56" s="8">
        <v>29.99</v>
      </c>
      <c r="K56" s="5">
        <v>29.99</v>
      </c>
      <c r="L56" s="6">
        <f t="shared" si="4"/>
        <v>0</v>
      </c>
      <c r="M56" s="7">
        <f t="shared" si="5"/>
        <v>0</v>
      </c>
      <c r="N56" s="8">
        <v>34.99</v>
      </c>
      <c r="O56" s="5">
        <v>31.99</v>
      </c>
      <c r="P56" s="6">
        <f t="shared" si="6"/>
        <v>-3.0000000000000036</v>
      </c>
      <c r="Q56" s="7">
        <f t="shared" si="7"/>
        <v>-8.6</v>
      </c>
      <c r="R56" s="8">
        <v>34.950000000000003</v>
      </c>
      <c r="S56" s="5">
        <v>34.950000000000003</v>
      </c>
      <c r="T56" s="6">
        <f t="shared" si="8"/>
        <v>0</v>
      </c>
      <c r="U56" s="7">
        <f t="shared" si="9"/>
        <v>0</v>
      </c>
      <c r="V56" s="8">
        <v>29.99</v>
      </c>
      <c r="W56" s="5">
        <v>29.99</v>
      </c>
      <c r="X56" s="6">
        <f t="shared" si="10"/>
        <v>0</v>
      </c>
      <c r="Y56" s="7">
        <f t="shared" si="11"/>
        <v>0</v>
      </c>
      <c r="Z56" s="8">
        <v>32.99</v>
      </c>
      <c r="AA56" s="5">
        <v>32.99</v>
      </c>
      <c r="AB56" s="6">
        <f t="shared" si="12"/>
        <v>0</v>
      </c>
      <c r="AC56" s="7">
        <f t="shared" si="13"/>
        <v>0</v>
      </c>
      <c r="AD56" s="8">
        <v>29.99</v>
      </c>
      <c r="AE56" s="5">
        <v>29.99</v>
      </c>
      <c r="AF56" s="6">
        <f t="shared" si="14"/>
        <v>0</v>
      </c>
      <c r="AG56" s="7">
        <f t="shared" si="15"/>
        <v>0</v>
      </c>
      <c r="AH56" s="8">
        <v>29.99</v>
      </c>
      <c r="AI56" s="5">
        <v>29.99</v>
      </c>
      <c r="AJ56" s="6">
        <f t="shared" si="16"/>
        <v>0</v>
      </c>
      <c r="AK56" s="7">
        <f t="shared" si="17"/>
        <v>0</v>
      </c>
      <c r="AL56" s="8">
        <v>34.99</v>
      </c>
      <c r="AM56" s="5">
        <v>31.99</v>
      </c>
      <c r="AN56" s="6">
        <f t="shared" si="18"/>
        <v>-3.0000000000000036</v>
      </c>
      <c r="AO56" s="7">
        <f t="shared" si="19"/>
        <v>-8.6</v>
      </c>
      <c r="AP56" s="8">
        <v>34.99</v>
      </c>
      <c r="AQ56" s="5">
        <v>31.99</v>
      </c>
      <c r="AR56" s="6">
        <f t="shared" si="20"/>
        <v>-3.0000000000000036</v>
      </c>
      <c r="AS56" s="7">
        <f t="shared" si="21"/>
        <v>-8.6</v>
      </c>
      <c r="AT56" s="8">
        <v>29.99</v>
      </c>
      <c r="AU56" s="5">
        <v>29.99</v>
      </c>
      <c r="AV56" s="6">
        <f t="shared" si="22"/>
        <v>0</v>
      </c>
      <c r="AW56" s="7">
        <f t="shared" si="23"/>
        <v>0</v>
      </c>
      <c r="AX56" s="8">
        <v>29.99</v>
      </c>
      <c r="AY56" s="5">
        <v>29.99</v>
      </c>
      <c r="AZ56" s="6">
        <f t="shared" si="24"/>
        <v>0</v>
      </c>
      <c r="BA56" s="7">
        <f t="shared" si="25"/>
        <v>0</v>
      </c>
      <c r="BB56" s="8">
        <v>29.99</v>
      </c>
      <c r="BC56" s="5">
        <v>29.99</v>
      </c>
      <c r="BD56" s="6">
        <f t="shared" si="26"/>
        <v>0</v>
      </c>
      <c r="BE56" s="7">
        <f t="shared" si="27"/>
        <v>0</v>
      </c>
      <c r="BF56" s="8">
        <v>29.99</v>
      </c>
      <c r="BG56" s="5">
        <v>29.99</v>
      </c>
      <c r="BH56" s="6">
        <f t="shared" si="28"/>
        <v>0</v>
      </c>
      <c r="BI56" s="7">
        <f t="shared" si="29"/>
        <v>0</v>
      </c>
      <c r="BJ56" s="8">
        <v>29.99</v>
      </c>
      <c r="BK56" s="5">
        <v>27.99</v>
      </c>
      <c r="BL56" s="6">
        <f t="shared" si="30"/>
        <v>-2</v>
      </c>
      <c r="BM56" s="7">
        <f t="shared" si="31"/>
        <v>-6.7</v>
      </c>
      <c r="BN56" s="8">
        <v>29.99</v>
      </c>
      <c r="BO56" s="5">
        <v>29.99</v>
      </c>
      <c r="BP56" s="6">
        <f t="shared" si="32"/>
        <v>0</v>
      </c>
      <c r="BQ56" s="7">
        <f t="shared" si="33"/>
        <v>0</v>
      </c>
      <c r="BR56" s="8">
        <v>29.99</v>
      </c>
      <c r="BS56" s="5">
        <v>29.99</v>
      </c>
      <c r="BT56" s="6">
        <f t="shared" si="34"/>
        <v>0</v>
      </c>
      <c r="BU56" s="7">
        <f t="shared" si="35"/>
        <v>0</v>
      </c>
      <c r="BV56">
        <f t="shared" si="36"/>
        <v>29.99</v>
      </c>
      <c r="BW56">
        <f t="shared" si="36"/>
        <v>27.99</v>
      </c>
      <c r="BX56">
        <f t="shared" si="37"/>
        <v>34.99</v>
      </c>
      <c r="BY56">
        <f t="shared" si="37"/>
        <v>34.950000000000003</v>
      </c>
      <c r="BZ56">
        <f t="shared" si="38"/>
        <v>31.34</v>
      </c>
      <c r="CA56">
        <f t="shared" si="38"/>
        <v>30.69</v>
      </c>
      <c r="CB56">
        <f t="shared" si="39"/>
        <v>2.14</v>
      </c>
      <c r="CC56">
        <f t="shared" si="39"/>
        <v>1.56</v>
      </c>
      <c r="CD56">
        <f t="shared" si="40"/>
        <v>5</v>
      </c>
      <c r="CE56">
        <f t="shared" si="40"/>
        <v>6.96</v>
      </c>
      <c r="CF56">
        <f t="shared" si="0"/>
        <v>16</v>
      </c>
      <c r="CG56">
        <f t="shared" si="0"/>
        <v>22.7</v>
      </c>
      <c r="CH56" s="20" t="b">
        <f t="shared" si="41"/>
        <v>1</v>
      </c>
    </row>
    <row r="57" spans="1:86" x14ac:dyDescent="0.25">
      <c r="A57" s="31" t="s">
        <v>112</v>
      </c>
      <c r="B57" s="31" t="s">
        <v>55</v>
      </c>
      <c r="C57" s="32">
        <v>10914</v>
      </c>
      <c r="D57" s="32" t="b">
        <f t="shared" si="1"/>
        <v>1</v>
      </c>
      <c r="E57" s="32" t="b">
        <f t="shared" si="1"/>
        <v>1</v>
      </c>
      <c r="F57" s="4">
        <v>49.99</v>
      </c>
      <c r="G57" s="5">
        <v>49.99</v>
      </c>
      <c r="H57" s="6">
        <f t="shared" si="2"/>
        <v>0</v>
      </c>
      <c r="I57" s="7">
        <f t="shared" si="3"/>
        <v>0</v>
      </c>
      <c r="J57" s="8">
        <v>49.99</v>
      </c>
      <c r="K57" s="5">
        <v>49.99</v>
      </c>
      <c r="L57" s="6">
        <f t="shared" si="4"/>
        <v>0</v>
      </c>
      <c r="M57" s="7">
        <f t="shared" si="5"/>
        <v>0</v>
      </c>
      <c r="N57" s="8">
        <v>59.99</v>
      </c>
      <c r="O57" s="5">
        <v>52.99</v>
      </c>
      <c r="P57" s="6">
        <f t="shared" si="6"/>
        <v>-7</v>
      </c>
      <c r="Q57" s="7">
        <f t="shared" si="7"/>
        <v>-11.7</v>
      </c>
      <c r="R57" s="8">
        <v>59.95</v>
      </c>
      <c r="S57" s="5">
        <v>59.95</v>
      </c>
      <c r="T57" s="6">
        <f t="shared" si="8"/>
        <v>0</v>
      </c>
      <c r="U57" s="7">
        <f t="shared" si="9"/>
        <v>0</v>
      </c>
      <c r="V57" s="8">
        <v>49.99</v>
      </c>
      <c r="W57" s="5">
        <v>49.99</v>
      </c>
      <c r="X57" s="6">
        <f t="shared" si="10"/>
        <v>0</v>
      </c>
      <c r="Y57" s="7">
        <f t="shared" si="11"/>
        <v>0</v>
      </c>
      <c r="Z57" s="8">
        <v>54.99</v>
      </c>
      <c r="AA57" s="5">
        <v>54.99</v>
      </c>
      <c r="AB57" s="6">
        <f t="shared" si="12"/>
        <v>0</v>
      </c>
      <c r="AC57" s="7">
        <f t="shared" si="13"/>
        <v>0</v>
      </c>
      <c r="AD57" s="8">
        <v>52.99</v>
      </c>
      <c r="AE57" s="5">
        <v>49.99</v>
      </c>
      <c r="AF57" s="6">
        <f t="shared" si="14"/>
        <v>-3</v>
      </c>
      <c r="AG57" s="7">
        <f t="shared" si="15"/>
        <v>-5.7</v>
      </c>
      <c r="AH57" s="8">
        <v>49.99</v>
      </c>
      <c r="AI57" s="5">
        <v>49.99</v>
      </c>
      <c r="AJ57" s="6">
        <f t="shared" si="16"/>
        <v>0</v>
      </c>
      <c r="AK57" s="7">
        <f t="shared" si="17"/>
        <v>0</v>
      </c>
      <c r="AL57" s="8">
        <v>59.99</v>
      </c>
      <c r="AM57" s="5">
        <v>52.99</v>
      </c>
      <c r="AN57" s="6">
        <f t="shared" si="18"/>
        <v>-7</v>
      </c>
      <c r="AO57" s="7">
        <f t="shared" si="19"/>
        <v>-11.7</v>
      </c>
      <c r="AP57" s="8">
        <v>59.99</v>
      </c>
      <c r="AQ57" s="5">
        <v>52.99</v>
      </c>
      <c r="AR57" s="6">
        <f t="shared" si="20"/>
        <v>-7</v>
      </c>
      <c r="AS57" s="7">
        <f t="shared" si="21"/>
        <v>-11.7</v>
      </c>
      <c r="AT57" s="8">
        <v>49.99</v>
      </c>
      <c r="AU57" s="5">
        <v>49.99</v>
      </c>
      <c r="AV57" s="6">
        <f t="shared" si="22"/>
        <v>0</v>
      </c>
      <c r="AW57" s="7">
        <f t="shared" si="23"/>
        <v>0</v>
      </c>
      <c r="AX57" s="8">
        <v>49.99</v>
      </c>
      <c r="AY57" s="5">
        <v>49.99</v>
      </c>
      <c r="AZ57" s="6">
        <f t="shared" si="24"/>
        <v>0</v>
      </c>
      <c r="BA57" s="7">
        <f t="shared" si="25"/>
        <v>0</v>
      </c>
      <c r="BB57" s="8">
        <v>49.99</v>
      </c>
      <c r="BC57" s="5">
        <v>49.99</v>
      </c>
      <c r="BD57" s="6">
        <f t="shared" si="26"/>
        <v>0</v>
      </c>
      <c r="BE57" s="7">
        <f t="shared" si="27"/>
        <v>0</v>
      </c>
      <c r="BF57" s="8">
        <v>54.99</v>
      </c>
      <c r="BG57" s="5">
        <v>49.99</v>
      </c>
      <c r="BH57" s="6">
        <f t="shared" si="28"/>
        <v>-5</v>
      </c>
      <c r="BI57" s="7">
        <f t="shared" si="29"/>
        <v>-9.1</v>
      </c>
      <c r="BJ57" s="8">
        <v>49.99</v>
      </c>
      <c r="BK57" s="5">
        <v>48.99</v>
      </c>
      <c r="BL57" s="6">
        <f t="shared" si="30"/>
        <v>-1</v>
      </c>
      <c r="BM57" s="7">
        <f t="shared" si="31"/>
        <v>-2</v>
      </c>
      <c r="BN57" s="8">
        <v>54.99</v>
      </c>
      <c r="BO57" s="5">
        <v>54.99</v>
      </c>
      <c r="BP57" s="6">
        <f t="shared" si="32"/>
        <v>0</v>
      </c>
      <c r="BQ57" s="7">
        <f t="shared" si="33"/>
        <v>0</v>
      </c>
      <c r="BR57" s="8">
        <v>54.99</v>
      </c>
      <c r="BS57" s="5">
        <v>49.99</v>
      </c>
      <c r="BT57" s="6">
        <f t="shared" si="34"/>
        <v>-5</v>
      </c>
      <c r="BU57" s="7">
        <f t="shared" si="35"/>
        <v>-9.1</v>
      </c>
      <c r="BV57">
        <f t="shared" si="36"/>
        <v>49.99</v>
      </c>
      <c r="BW57">
        <f t="shared" si="36"/>
        <v>48.99</v>
      </c>
      <c r="BX57">
        <f t="shared" si="37"/>
        <v>59.99</v>
      </c>
      <c r="BY57">
        <f t="shared" si="37"/>
        <v>59.95</v>
      </c>
      <c r="BZ57">
        <f t="shared" si="38"/>
        <v>53.69</v>
      </c>
      <c r="CA57">
        <f t="shared" si="38"/>
        <v>51.63</v>
      </c>
      <c r="CB57">
        <f t="shared" si="39"/>
        <v>4.0199999999999996</v>
      </c>
      <c r="CC57">
        <f t="shared" si="39"/>
        <v>2.78</v>
      </c>
      <c r="CD57">
        <f t="shared" si="40"/>
        <v>10</v>
      </c>
      <c r="CE57">
        <f t="shared" si="40"/>
        <v>10.96</v>
      </c>
      <c r="CF57">
        <f t="shared" si="0"/>
        <v>18.600000000000001</v>
      </c>
      <c r="CG57">
        <f t="shared" si="0"/>
        <v>21.2</v>
      </c>
      <c r="CH57" s="20" t="b">
        <f t="shared" si="41"/>
        <v>1</v>
      </c>
    </row>
    <row r="58" spans="1:86" x14ac:dyDescent="0.25">
      <c r="A58" s="31" t="s">
        <v>113</v>
      </c>
      <c r="B58" s="31" t="s">
        <v>55</v>
      </c>
      <c r="C58" s="32">
        <v>10915</v>
      </c>
      <c r="D58" s="32" t="b">
        <f t="shared" si="1"/>
        <v>1</v>
      </c>
      <c r="E58" s="32" t="b">
        <f t="shared" si="1"/>
        <v>1</v>
      </c>
      <c r="F58" s="4">
        <v>29.99</v>
      </c>
      <c r="G58" s="5">
        <v>29.99</v>
      </c>
      <c r="H58" s="6">
        <f t="shared" si="2"/>
        <v>0</v>
      </c>
      <c r="I58" s="7">
        <f t="shared" si="3"/>
        <v>0</v>
      </c>
      <c r="J58" s="8">
        <v>29.99</v>
      </c>
      <c r="K58" s="5">
        <v>29.99</v>
      </c>
      <c r="L58" s="6">
        <f t="shared" si="4"/>
        <v>0</v>
      </c>
      <c r="M58" s="7">
        <f t="shared" si="5"/>
        <v>0</v>
      </c>
      <c r="N58" s="8">
        <v>29.99</v>
      </c>
      <c r="O58" s="5">
        <v>29.99</v>
      </c>
      <c r="P58" s="6">
        <f t="shared" si="6"/>
        <v>0</v>
      </c>
      <c r="Q58" s="7">
        <f t="shared" si="7"/>
        <v>0</v>
      </c>
      <c r="R58" s="8">
        <v>34.950000000000003</v>
      </c>
      <c r="S58" s="5">
        <v>34.950000000000003</v>
      </c>
      <c r="T58" s="6">
        <f t="shared" si="8"/>
        <v>0</v>
      </c>
      <c r="U58" s="7">
        <f t="shared" si="9"/>
        <v>0</v>
      </c>
      <c r="V58" s="8">
        <v>29.99</v>
      </c>
      <c r="W58" s="5">
        <v>29.99</v>
      </c>
      <c r="X58" s="6">
        <f t="shared" si="10"/>
        <v>0</v>
      </c>
      <c r="Y58" s="7">
        <f t="shared" si="11"/>
        <v>0</v>
      </c>
      <c r="Z58" s="8">
        <v>29.99</v>
      </c>
      <c r="AA58" s="5">
        <v>29.99</v>
      </c>
      <c r="AB58" s="6">
        <f t="shared" si="12"/>
        <v>0</v>
      </c>
      <c r="AC58" s="7">
        <f t="shared" si="13"/>
        <v>0</v>
      </c>
      <c r="AD58" s="8">
        <v>29.99</v>
      </c>
      <c r="AE58" s="5">
        <v>29.99</v>
      </c>
      <c r="AF58" s="6">
        <f t="shared" si="14"/>
        <v>0</v>
      </c>
      <c r="AG58" s="7">
        <f t="shared" si="15"/>
        <v>0</v>
      </c>
      <c r="AH58" s="8">
        <v>29.99</v>
      </c>
      <c r="AI58" s="5">
        <v>29.99</v>
      </c>
      <c r="AJ58" s="6">
        <f t="shared" si="16"/>
        <v>0</v>
      </c>
      <c r="AK58" s="7">
        <f t="shared" si="17"/>
        <v>0</v>
      </c>
      <c r="AL58" s="8">
        <v>29.99</v>
      </c>
      <c r="AM58" s="5">
        <v>29.99</v>
      </c>
      <c r="AN58" s="6">
        <f t="shared" si="18"/>
        <v>0</v>
      </c>
      <c r="AO58" s="7">
        <f t="shared" si="19"/>
        <v>0</v>
      </c>
      <c r="AP58" s="8">
        <v>29.99</v>
      </c>
      <c r="AQ58" s="5">
        <v>29.99</v>
      </c>
      <c r="AR58" s="6">
        <f t="shared" si="20"/>
        <v>0</v>
      </c>
      <c r="AS58" s="7">
        <f t="shared" si="21"/>
        <v>0</v>
      </c>
      <c r="AT58" s="8">
        <v>29.99</v>
      </c>
      <c r="AU58" s="5">
        <v>29.99</v>
      </c>
      <c r="AV58" s="6">
        <f t="shared" si="22"/>
        <v>0</v>
      </c>
      <c r="AW58" s="7">
        <f t="shared" si="23"/>
        <v>0</v>
      </c>
      <c r="AX58" s="8">
        <v>29.99</v>
      </c>
      <c r="AY58" s="5">
        <v>29.99</v>
      </c>
      <c r="AZ58" s="6">
        <f t="shared" si="24"/>
        <v>0</v>
      </c>
      <c r="BA58" s="7">
        <f t="shared" si="25"/>
        <v>0</v>
      </c>
      <c r="BB58" s="8">
        <v>29.99</v>
      </c>
      <c r="BC58" s="5">
        <v>29.99</v>
      </c>
      <c r="BD58" s="6">
        <f t="shared" si="26"/>
        <v>0</v>
      </c>
      <c r="BE58" s="7">
        <f t="shared" si="27"/>
        <v>0</v>
      </c>
      <c r="BF58" s="8">
        <v>29.99</v>
      </c>
      <c r="BG58" s="5">
        <v>29.99</v>
      </c>
      <c r="BH58" s="6">
        <f t="shared" si="28"/>
        <v>0</v>
      </c>
      <c r="BI58" s="7">
        <f t="shared" si="29"/>
        <v>0</v>
      </c>
      <c r="BJ58" s="8">
        <v>29.99</v>
      </c>
      <c r="BK58" s="5">
        <v>27.99</v>
      </c>
      <c r="BL58" s="6">
        <f t="shared" si="30"/>
        <v>-2</v>
      </c>
      <c r="BM58" s="7">
        <f t="shared" si="31"/>
        <v>-6.7</v>
      </c>
      <c r="BN58" s="8">
        <v>29.99</v>
      </c>
      <c r="BO58" s="5">
        <v>29.99</v>
      </c>
      <c r="BP58" s="6">
        <f t="shared" si="32"/>
        <v>0</v>
      </c>
      <c r="BQ58" s="7">
        <f t="shared" si="33"/>
        <v>0</v>
      </c>
      <c r="BR58" s="8">
        <v>29.99</v>
      </c>
      <c r="BS58" s="5">
        <v>29.99</v>
      </c>
      <c r="BT58" s="6">
        <f t="shared" si="34"/>
        <v>0</v>
      </c>
      <c r="BU58" s="7">
        <f t="shared" si="35"/>
        <v>0</v>
      </c>
      <c r="BV58">
        <f t="shared" si="36"/>
        <v>29.99</v>
      </c>
      <c r="BW58">
        <f t="shared" si="36"/>
        <v>27.99</v>
      </c>
      <c r="BX58">
        <f t="shared" si="37"/>
        <v>34.950000000000003</v>
      </c>
      <c r="BY58">
        <f t="shared" si="37"/>
        <v>34.950000000000003</v>
      </c>
      <c r="BZ58">
        <f t="shared" si="38"/>
        <v>30.28</v>
      </c>
      <c r="CA58">
        <f t="shared" si="38"/>
        <v>30.16</v>
      </c>
      <c r="CB58">
        <f t="shared" si="39"/>
        <v>1.17</v>
      </c>
      <c r="CC58">
        <f t="shared" si="39"/>
        <v>1.29</v>
      </c>
      <c r="CD58">
        <f t="shared" si="40"/>
        <v>4.96</v>
      </c>
      <c r="CE58">
        <f t="shared" si="40"/>
        <v>6.96</v>
      </c>
      <c r="CF58">
        <f t="shared" si="0"/>
        <v>16.399999999999999</v>
      </c>
      <c r="CG58">
        <f t="shared" si="0"/>
        <v>23.1</v>
      </c>
      <c r="CH58" s="20" t="b">
        <f t="shared" si="41"/>
        <v>1</v>
      </c>
    </row>
    <row r="59" spans="1:86" x14ac:dyDescent="0.25">
      <c r="A59" s="31" t="s">
        <v>114</v>
      </c>
      <c r="B59" s="31" t="s">
        <v>55</v>
      </c>
      <c r="C59" s="32">
        <v>10920</v>
      </c>
      <c r="D59" s="32" t="b">
        <f t="shared" si="1"/>
        <v>1</v>
      </c>
      <c r="E59" s="32" t="b">
        <f t="shared" si="1"/>
        <v>1</v>
      </c>
      <c r="F59" s="4">
        <v>19.989999999999998</v>
      </c>
      <c r="G59" s="5">
        <v>19.989999999999998</v>
      </c>
      <c r="H59" s="6">
        <f t="shared" si="2"/>
        <v>0</v>
      </c>
      <c r="I59" s="7">
        <f t="shared" si="3"/>
        <v>0</v>
      </c>
      <c r="J59" s="8">
        <v>19.989999999999998</v>
      </c>
      <c r="K59" s="5">
        <v>19.989999999999998</v>
      </c>
      <c r="L59" s="6">
        <f t="shared" si="4"/>
        <v>0</v>
      </c>
      <c r="M59" s="7">
        <f t="shared" si="5"/>
        <v>0</v>
      </c>
      <c r="N59" s="8">
        <v>22.99</v>
      </c>
      <c r="O59" s="5">
        <v>21.99</v>
      </c>
      <c r="P59" s="6">
        <f t="shared" si="6"/>
        <v>-1</v>
      </c>
      <c r="Q59" s="7">
        <f t="shared" si="7"/>
        <v>-4.3</v>
      </c>
      <c r="R59" s="8">
        <v>24.95</v>
      </c>
      <c r="S59" s="5">
        <v>24.95</v>
      </c>
      <c r="T59" s="6">
        <f t="shared" si="8"/>
        <v>0</v>
      </c>
      <c r="U59" s="7">
        <f t="shared" si="9"/>
        <v>0</v>
      </c>
      <c r="V59" s="8">
        <v>19.989999999999998</v>
      </c>
      <c r="W59" s="5">
        <v>19.989999999999998</v>
      </c>
      <c r="X59" s="6">
        <f t="shared" si="10"/>
        <v>0</v>
      </c>
      <c r="Y59" s="7">
        <f t="shared" si="11"/>
        <v>0</v>
      </c>
      <c r="Z59" s="8">
        <v>23.99</v>
      </c>
      <c r="AA59" s="5">
        <v>23.99</v>
      </c>
      <c r="AB59" s="6">
        <f t="shared" si="12"/>
        <v>0</v>
      </c>
      <c r="AC59" s="7">
        <f t="shared" si="13"/>
        <v>0</v>
      </c>
      <c r="AD59" s="8">
        <v>19.989999999999998</v>
      </c>
      <c r="AE59" s="5">
        <v>19.989999999999998</v>
      </c>
      <c r="AF59" s="6">
        <f t="shared" si="14"/>
        <v>0</v>
      </c>
      <c r="AG59" s="7">
        <f t="shared" si="15"/>
        <v>0</v>
      </c>
      <c r="AH59" s="8">
        <v>19.989999999999998</v>
      </c>
      <c r="AI59" s="5">
        <v>19.989999999999998</v>
      </c>
      <c r="AJ59" s="6">
        <f t="shared" si="16"/>
        <v>0</v>
      </c>
      <c r="AK59" s="7">
        <f t="shared" si="17"/>
        <v>0</v>
      </c>
      <c r="AL59" s="8">
        <v>22.99</v>
      </c>
      <c r="AM59" s="5">
        <v>21.99</v>
      </c>
      <c r="AN59" s="6">
        <f t="shared" si="18"/>
        <v>-1</v>
      </c>
      <c r="AO59" s="7">
        <f t="shared" si="19"/>
        <v>-4.3</v>
      </c>
      <c r="AP59" s="8">
        <v>22.99</v>
      </c>
      <c r="AQ59" s="5">
        <v>21.99</v>
      </c>
      <c r="AR59" s="6">
        <f t="shared" si="20"/>
        <v>-1</v>
      </c>
      <c r="AS59" s="7">
        <f t="shared" si="21"/>
        <v>-4.3</v>
      </c>
      <c r="AT59" s="8">
        <v>19.989999999999998</v>
      </c>
      <c r="AU59" s="5">
        <v>19.989999999999998</v>
      </c>
      <c r="AV59" s="6">
        <f t="shared" si="22"/>
        <v>0</v>
      </c>
      <c r="AW59" s="7">
        <f t="shared" si="23"/>
        <v>0</v>
      </c>
      <c r="AX59" s="8">
        <v>19.989999999999998</v>
      </c>
      <c r="AY59" s="5">
        <v>19.989999999999998</v>
      </c>
      <c r="AZ59" s="6">
        <f t="shared" si="24"/>
        <v>0</v>
      </c>
      <c r="BA59" s="7">
        <f t="shared" si="25"/>
        <v>0</v>
      </c>
      <c r="BB59" s="8">
        <v>19.989999999999998</v>
      </c>
      <c r="BC59" s="5">
        <v>19.989999999999998</v>
      </c>
      <c r="BD59" s="6">
        <f t="shared" si="26"/>
        <v>0</v>
      </c>
      <c r="BE59" s="7">
        <f t="shared" si="27"/>
        <v>0</v>
      </c>
      <c r="BF59" s="8">
        <v>19.989999999999998</v>
      </c>
      <c r="BG59" s="5">
        <v>19.989999999999998</v>
      </c>
      <c r="BH59" s="6">
        <f t="shared" si="28"/>
        <v>0</v>
      </c>
      <c r="BI59" s="7">
        <f t="shared" si="29"/>
        <v>0</v>
      </c>
      <c r="BJ59" s="8">
        <v>19.989999999999998</v>
      </c>
      <c r="BK59" s="5">
        <v>18.989999999999998</v>
      </c>
      <c r="BL59" s="6">
        <f t="shared" si="30"/>
        <v>-1</v>
      </c>
      <c r="BM59" s="7">
        <f t="shared" si="31"/>
        <v>-5</v>
      </c>
      <c r="BN59" s="8">
        <v>22.99</v>
      </c>
      <c r="BO59" s="5">
        <v>22.99</v>
      </c>
      <c r="BP59" s="6">
        <f t="shared" si="32"/>
        <v>0</v>
      </c>
      <c r="BQ59" s="7">
        <f t="shared" si="33"/>
        <v>0</v>
      </c>
      <c r="BR59" s="8">
        <v>19.989999999999998</v>
      </c>
      <c r="BS59" s="5">
        <v>19.989999999999998</v>
      </c>
      <c r="BT59" s="6">
        <f t="shared" si="34"/>
        <v>0</v>
      </c>
      <c r="BU59" s="7">
        <f t="shared" si="35"/>
        <v>0</v>
      </c>
      <c r="BV59">
        <f t="shared" si="36"/>
        <v>19.989999999999998</v>
      </c>
      <c r="BW59">
        <f t="shared" si="36"/>
        <v>18.989999999999998</v>
      </c>
      <c r="BX59">
        <f t="shared" si="37"/>
        <v>24.95</v>
      </c>
      <c r="BY59">
        <f t="shared" si="37"/>
        <v>24.95</v>
      </c>
      <c r="BZ59">
        <f t="shared" si="38"/>
        <v>21.22</v>
      </c>
      <c r="CA59">
        <f t="shared" si="38"/>
        <v>20.99</v>
      </c>
      <c r="CB59">
        <f t="shared" si="39"/>
        <v>1.73</v>
      </c>
      <c r="CC59">
        <f t="shared" si="39"/>
        <v>1.64</v>
      </c>
      <c r="CD59">
        <f t="shared" si="40"/>
        <v>4.96</v>
      </c>
      <c r="CE59">
        <f t="shared" si="40"/>
        <v>5.96</v>
      </c>
      <c r="CF59">
        <f t="shared" si="0"/>
        <v>23.4</v>
      </c>
      <c r="CG59">
        <f t="shared" si="0"/>
        <v>28.4</v>
      </c>
      <c r="CH59" s="20" t="b">
        <f t="shared" si="41"/>
        <v>1</v>
      </c>
    </row>
    <row r="60" spans="1:86" x14ac:dyDescent="0.25">
      <c r="A60" s="31" t="s">
        <v>115</v>
      </c>
      <c r="B60" s="31" t="s">
        <v>55</v>
      </c>
      <c r="C60" s="32">
        <v>10929</v>
      </c>
      <c r="D60" s="32" t="b">
        <f t="shared" si="1"/>
        <v>1</v>
      </c>
      <c r="E60" s="32" t="b">
        <f t="shared" si="1"/>
        <v>1</v>
      </c>
      <c r="F60" s="4">
        <v>64.989999999999995</v>
      </c>
      <c r="G60" s="5">
        <v>59.99</v>
      </c>
      <c r="H60" s="6">
        <f t="shared" si="2"/>
        <v>-4.9999999999999929</v>
      </c>
      <c r="I60" s="7">
        <f t="shared" si="3"/>
        <v>-7.7</v>
      </c>
      <c r="J60" s="8">
        <v>59.99</v>
      </c>
      <c r="K60" s="5">
        <v>59.99</v>
      </c>
      <c r="L60" s="6">
        <f t="shared" si="4"/>
        <v>0</v>
      </c>
      <c r="M60" s="7">
        <f t="shared" si="5"/>
        <v>0</v>
      </c>
      <c r="N60" s="8">
        <v>69.989999999999995</v>
      </c>
      <c r="O60" s="5">
        <v>64.989999999999995</v>
      </c>
      <c r="P60" s="6">
        <f t="shared" si="6"/>
        <v>-5</v>
      </c>
      <c r="Q60" s="7">
        <f t="shared" si="7"/>
        <v>-7.1</v>
      </c>
      <c r="R60" s="8">
        <v>74.95</v>
      </c>
      <c r="S60" s="5">
        <v>74.95</v>
      </c>
      <c r="T60" s="6">
        <f t="shared" si="8"/>
        <v>0</v>
      </c>
      <c r="U60" s="7">
        <f t="shared" si="9"/>
        <v>0</v>
      </c>
      <c r="V60" s="8">
        <v>64.989999999999995</v>
      </c>
      <c r="W60" s="5">
        <v>59.99</v>
      </c>
      <c r="X60" s="6">
        <f t="shared" si="10"/>
        <v>-4.9999999999999929</v>
      </c>
      <c r="Y60" s="7">
        <f t="shared" si="11"/>
        <v>-7.7</v>
      </c>
      <c r="Z60" s="8">
        <v>64.989999999999995</v>
      </c>
      <c r="AA60" s="5">
        <v>64.989999999999995</v>
      </c>
      <c r="AB60" s="6">
        <f t="shared" si="12"/>
        <v>0</v>
      </c>
      <c r="AC60" s="7">
        <f t="shared" si="13"/>
        <v>0</v>
      </c>
      <c r="AD60" s="8">
        <v>64.989999999999995</v>
      </c>
      <c r="AE60" s="5">
        <v>59.99</v>
      </c>
      <c r="AF60" s="6">
        <f t="shared" si="14"/>
        <v>-4.9999999999999929</v>
      </c>
      <c r="AG60" s="7">
        <f t="shared" si="15"/>
        <v>-7.7</v>
      </c>
      <c r="AH60" s="8">
        <v>59.99</v>
      </c>
      <c r="AI60" s="5">
        <v>59.99</v>
      </c>
      <c r="AJ60" s="6">
        <f t="shared" si="16"/>
        <v>0</v>
      </c>
      <c r="AK60" s="7">
        <f t="shared" si="17"/>
        <v>0</v>
      </c>
      <c r="AL60" s="8">
        <v>69.989999999999995</v>
      </c>
      <c r="AM60" s="5">
        <v>64.989999999999995</v>
      </c>
      <c r="AN60" s="6">
        <f t="shared" si="18"/>
        <v>-5</v>
      </c>
      <c r="AO60" s="7">
        <f t="shared" si="19"/>
        <v>-7.1</v>
      </c>
      <c r="AP60" s="8">
        <v>69.989999999999995</v>
      </c>
      <c r="AQ60" s="5">
        <v>64.989999999999995</v>
      </c>
      <c r="AR60" s="6">
        <f t="shared" si="20"/>
        <v>-5</v>
      </c>
      <c r="AS60" s="7">
        <f t="shared" si="21"/>
        <v>-7.1</v>
      </c>
      <c r="AT60" s="8">
        <v>64.989999999999995</v>
      </c>
      <c r="AU60" s="5">
        <v>59.99</v>
      </c>
      <c r="AV60" s="6">
        <f t="shared" si="22"/>
        <v>-4.9999999999999929</v>
      </c>
      <c r="AW60" s="7">
        <f t="shared" si="23"/>
        <v>-7.7</v>
      </c>
      <c r="AX60" s="8">
        <v>64.989999999999995</v>
      </c>
      <c r="AY60" s="5">
        <v>59.99</v>
      </c>
      <c r="AZ60" s="6">
        <f t="shared" si="24"/>
        <v>-4.9999999999999929</v>
      </c>
      <c r="BA60" s="7">
        <f t="shared" si="25"/>
        <v>-7.7</v>
      </c>
      <c r="BB60" s="8">
        <v>59.99</v>
      </c>
      <c r="BC60" s="5">
        <v>59.99</v>
      </c>
      <c r="BD60" s="6">
        <f t="shared" si="26"/>
        <v>0</v>
      </c>
      <c r="BE60" s="7">
        <f t="shared" si="27"/>
        <v>0</v>
      </c>
      <c r="BF60" s="8">
        <v>64.989999999999995</v>
      </c>
      <c r="BG60" s="5">
        <v>59.99</v>
      </c>
      <c r="BH60" s="6">
        <f t="shared" si="28"/>
        <v>-4.9999999999999929</v>
      </c>
      <c r="BI60" s="7">
        <f t="shared" si="29"/>
        <v>-7.7</v>
      </c>
      <c r="BJ60" s="8">
        <v>59.99</v>
      </c>
      <c r="BK60" s="5">
        <v>58.99</v>
      </c>
      <c r="BL60" s="6">
        <f t="shared" si="30"/>
        <v>-1</v>
      </c>
      <c r="BM60" s="7">
        <f t="shared" si="31"/>
        <v>-1.7</v>
      </c>
      <c r="BN60" s="8">
        <v>64.989999999999995</v>
      </c>
      <c r="BO60" s="5">
        <v>64.989999999999995</v>
      </c>
      <c r="BP60" s="6">
        <f t="shared" si="32"/>
        <v>0</v>
      </c>
      <c r="BQ60" s="7">
        <f t="shared" si="33"/>
        <v>0</v>
      </c>
      <c r="BR60" s="8">
        <v>64.989999999999995</v>
      </c>
      <c r="BS60" s="5">
        <v>59.99</v>
      </c>
      <c r="BT60" s="6">
        <f t="shared" si="34"/>
        <v>-4.9999999999999929</v>
      </c>
      <c r="BU60" s="7">
        <f t="shared" si="35"/>
        <v>-7.7</v>
      </c>
      <c r="BV60">
        <f t="shared" si="36"/>
        <v>59.99</v>
      </c>
      <c r="BW60">
        <f t="shared" si="36"/>
        <v>58.99</v>
      </c>
      <c r="BX60">
        <f t="shared" si="37"/>
        <v>74.95</v>
      </c>
      <c r="BY60">
        <f t="shared" si="37"/>
        <v>74.95</v>
      </c>
      <c r="BZ60">
        <f t="shared" si="38"/>
        <v>65.28</v>
      </c>
      <c r="CA60">
        <f t="shared" si="38"/>
        <v>62.28</v>
      </c>
      <c r="CB60">
        <f t="shared" si="39"/>
        <v>4.01</v>
      </c>
      <c r="CC60">
        <f t="shared" si="39"/>
        <v>3.91</v>
      </c>
      <c r="CD60">
        <f t="shared" si="40"/>
        <v>14.96</v>
      </c>
      <c r="CE60">
        <f t="shared" si="40"/>
        <v>15.96</v>
      </c>
      <c r="CF60">
        <f t="shared" si="0"/>
        <v>22.9</v>
      </c>
      <c r="CG60">
        <f t="shared" si="0"/>
        <v>25.6</v>
      </c>
      <c r="CH60" s="20" t="b">
        <f t="shared" si="41"/>
        <v>1</v>
      </c>
    </row>
    <row r="61" spans="1:86" x14ac:dyDescent="0.25">
      <c r="A61" s="31" t="s">
        <v>116</v>
      </c>
      <c r="B61" s="31" t="s">
        <v>55</v>
      </c>
      <c r="C61" s="32">
        <v>10930</v>
      </c>
      <c r="D61" s="32" t="b">
        <f t="shared" si="1"/>
        <v>1</v>
      </c>
      <c r="E61" s="32" t="b">
        <f t="shared" si="1"/>
        <v>1</v>
      </c>
      <c r="F61" s="4">
        <v>9.99</v>
      </c>
      <c r="G61" s="5">
        <v>9.99</v>
      </c>
      <c r="H61" s="6">
        <f t="shared" si="2"/>
        <v>0</v>
      </c>
      <c r="I61" s="7">
        <f t="shared" si="3"/>
        <v>0</v>
      </c>
      <c r="J61" s="8">
        <v>9.99</v>
      </c>
      <c r="K61" s="5">
        <v>9.99</v>
      </c>
      <c r="L61" s="6">
        <f t="shared" si="4"/>
        <v>0</v>
      </c>
      <c r="M61" s="7">
        <f t="shared" si="5"/>
        <v>0</v>
      </c>
      <c r="N61" s="8">
        <v>9.99</v>
      </c>
      <c r="O61" s="5">
        <v>9.99</v>
      </c>
      <c r="P61" s="6">
        <f t="shared" si="6"/>
        <v>0</v>
      </c>
      <c r="Q61" s="7">
        <f t="shared" si="7"/>
        <v>0</v>
      </c>
      <c r="R61" s="8">
        <v>12.95</v>
      </c>
      <c r="S61" s="5">
        <v>12.95</v>
      </c>
      <c r="T61" s="6">
        <f t="shared" si="8"/>
        <v>0</v>
      </c>
      <c r="U61" s="7">
        <f t="shared" si="9"/>
        <v>0</v>
      </c>
      <c r="V61" s="8">
        <v>9.99</v>
      </c>
      <c r="W61" s="5">
        <v>9.99</v>
      </c>
      <c r="X61" s="6">
        <f t="shared" si="10"/>
        <v>0</v>
      </c>
      <c r="Y61" s="7">
        <f t="shared" si="11"/>
        <v>0</v>
      </c>
      <c r="Z61" s="8">
        <v>9.99</v>
      </c>
      <c r="AA61" s="5">
        <v>9.99</v>
      </c>
      <c r="AB61" s="6">
        <f t="shared" si="12"/>
        <v>0</v>
      </c>
      <c r="AC61" s="7">
        <f t="shared" si="13"/>
        <v>0</v>
      </c>
      <c r="AD61" s="8">
        <v>9.99</v>
      </c>
      <c r="AE61" s="5">
        <v>9.99</v>
      </c>
      <c r="AF61" s="6">
        <f t="shared" si="14"/>
        <v>0</v>
      </c>
      <c r="AG61" s="7">
        <f t="shared" si="15"/>
        <v>0</v>
      </c>
      <c r="AH61" s="8">
        <v>9.99</v>
      </c>
      <c r="AI61" s="5">
        <v>9.99</v>
      </c>
      <c r="AJ61" s="6">
        <f t="shared" si="16"/>
        <v>0</v>
      </c>
      <c r="AK61" s="7">
        <f t="shared" si="17"/>
        <v>0</v>
      </c>
      <c r="AL61" s="8">
        <v>9.99</v>
      </c>
      <c r="AM61" s="5">
        <v>9.99</v>
      </c>
      <c r="AN61" s="6">
        <f t="shared" si="18"/>
        <v>0</v>
      </c>
      <c r="AO61" s="7">
        <f t="shared" si="19"/>
        <v>0</v>
      </c>
      <c r="AP61" s="8">
        <v>9.99</v>
      </c>
      <c r="AQ61" s="5">
        <v>9.99</v>
      </c>
      <c r="AR61" s="6">
        <f t="shared" si="20"/>
        <v>0</v>
      </c>
      <c r="AS61" s="7">
        <f t="shared" si="21"/>
        <v>0</v>
      </c>
      <c r="AT61" s="8">
        <v>9.99</v>
      </c>
      <c r="AU61" s="5">
        <v>9.99</v>
      </c>
      <c r="AV61" s="6">
        <f t="shared" si="22"/>
        <v>0</v>
      </c>
      <c r="AW61" s="7">
        <f t="shared" si="23"/>
        <v>0</v>
      </c>
      <c r="AX61" s="8">
        <v>9.99</v>
      </c>
      <c r="AY61" s="5">
        <v>9.99</v>
      </c>
      <c r="AZ61" s="6">
        <f t="shared" si="24"/>
        <v>0</v>
      </c>
      <c r="BA61" s="7">
        <f t="shared" si="25"/>
        <v>0</v>
      </c>
      <c r="BB61" s="8">
        <v>9.99</v>
      </c>
      <c r="BC61" s="5">
        <v>9.99</v>
      </c>
      <c r="BD61" s="6">
        <f t="shared" si="26"/>
        <v>0</v>
      </c>
      <c r="BE61" s="7">
        <f t="shared" si="27"/>
        <v>0</v>
      </c>
      <c r="BF61" s="8">
        <v>9.99</v>
      </c>
      <c r="BG61" s="5">
        <v>9.99</v>
      </c>
      <c r="BH61" s="6">
        <f t="shared" si="28"/>
        <v>0</v>
      </c>
      <c r="BI61" s="7">
        <f t="shared" si="29"/>
        <v>0</v>
      </c>
      <c r="BJ61" s="8">
        <v>9.99</v>
      </c>
      <c r="BK61" s="5">
        <v>9.2899999999999991</v>
      </c>
      <c r="BL61" s="6">
        <f t="shared" si="30"/>
        <v>-0.70000000000000107</v>
      </c>
      <c r="BM61" s="7">
        <f t="shared" si="31"/>
        <v>-7</v>
      </c>
      <c r="BN61" s="8">
        <v>9.99</v>
      </c>
      <c r="BO61" s="5">
        <v>9.99</v>
      </c>
      <c r="BP61" s="6">
        <f t="shared" si="32"/>
        <v>0</v>
      </c>
      <c r="BQ61" s="7">
        <f t="shared" si="33"/>
        <v>0</v>
      </c>
      <c r="BR61" s="8">
        <v>9.99</v>
      </c>
      <c r="BS61" s="5">
        <v>9.99</v>
      </c>
      <c r="BT61" s="6">
        <f t="shared" si="34"/>
        <v>0</v>
      </c>
      <c r="BU61" s="7">
        <f t="shared" si="35"/>
        <v>0</v>
      </c>
      <c r="BV61">
        <f t="shared" si="36"/>
        <v>9.99</v>
      </c>
      <c r="BW61">
        <f t="shared" si="36"/>
        <v>9.2899999999999991</v>
      </c>
      <c r="BX61">
        <f t="shared" si="37"/>
        <v>12.95</v>
      </c>
      <c r="BY61">
        <f t="shared" si="37"/>
        <v>12.95</v>
      </c>
      <c r="BZ61">
        <f t="shared" si="38"/>
        <v>10.16</v>
      </c>
      <c r="CA61">
        <f t="shared" si="38"/>
        <v>10.119999999999999</v>
      </c>
      <c r="CB61">
        <f t="shared" si="39"/>
        <v>0.7</v>
      </c>
      <c r="CC61">
        <f t="shared" si="39"/>
        <v>0.73</v>
      </c>
      <c r="CD61">
        <f t="shared" si="40"/>
        <v>2.96</v>
      </c>
      <c r="CE61">
        <f t="shared" si="40"/>
        <v>3.66</v>
      </c>
      <c r="CF61">
        <f t="shared" si="0"/>
        <v>29.1</v>
      </c>
      <c r="CG61">
        <f t="shared" si="0"/>
        <v>36.200000000000003</v>
      </c>
      <c r="CH61" s="20" t="b">
        <f t="shared" si="41"/>
        <v>1</v>
      </c>
    </row>
    <row r="62" spans="1:86" x14ac:dyDescent="0.25">
      <c r="A62" s="31" t="s">
        <v>117</v>
      </c>
      <c r="B62" s="31" t="s">
        <v>55</v>
      </c>
      <c r="C62" s="32">
        <v>10931</v>
      </c>
      <c r="D62" s="32" t="b">
        <f t="shared" si="1"/>
        <v>1</v>
      </c>
      <c r="E62" s="32" t="b">
        <f t="shared" si="1"/>
        <v>1</v>
      </c>
      <c r="F62" s="4">
        <v>19.989999999999998</v>
      </c>
      <c r="G62" s="5">
        <v>19.989999999999998</v>
      </c>
      <c r="H62" s="6">
        <f t="shared" si="2"/>
        <v>0</v>
      </c>
      <c r="I62" s="7">
        <f t="shared" si="3"/>
        <v>0</v>
      </c>
      <c r="J62" s="8">
        <v>19.989999999999998</v>
      </c>
      <c r="K62" s="5">
        <v>19.989999999999998</v>
      </c>
      <c r="L62" s="6">
        <f t="shared" si="4"/>
        <v>0</v>
      </c>
      <c r="M62" s="7">
        <f t="shared" si="5"/>
        <v>0</v>
      </c>
      <c r="N62" s="8">
        <v>19.989999999999998</v>
      </c>
      <c r="O62" s="5">
        <v>19.989999999999998</v>
      </c>
      <c r="P62" s="6">
        <f t="shared" si="6"/>
        <v>0</v>
      </c>
      <c r="Q62" s="7">
        <f t="shared" si="7"/>
        <v>0</v>
      </c>
      <c r="R62" s="8">
        <v>24.95</v>
      </c>
      <c r="S62" s="5">
        <v>24.95</v>
      </c>
      <c r="T62" s="6">
        <f t="shared" si="8"/>
        <v>0</v>
      </c>
      <c r="U62" s="7">
        <f t="shared" si="9"/>
        <v>0</v>
      </c>
      <c r="V62" s="8">
        <v>19.989999999999998</v>
      </c>
      <c r="W62" s="5">
        <v>19.989999999999998</v>
      </c>
      <c r="X62" s="6">
        <f t="shared" si="10"/>
        <v>0</v>
      </c>
      <c r="Y62" s="7">
        <f t="shared" si="11"/>
        <v>0</v>
      </c>
      <c r="Z62" s="8">
        <v>19.989999999999998</v>
      </c>
      <c r="AA62" s="5">
        <v>19.989999999999998</v>
      </c>
      <c r="AB62" s="6">
        <f t="shared" si="12"/>
        <v>0</v>
      </c>
      <c r="AC62" s="7">
        <f t="shared" si="13"/>
        <v>0</v>
      </c>
      <c r="AD62" s="8">
        <v>19.989999999999998</v>
      </c>
      <c r="AE62" s="5">
        <v>19.989999999999998</v>
      </c>
      <c r="AF62" s="6">
        <f t="shared" si="14"/>
        <v>0</v>
      </c>
      <c r="AG62" s="7">
        <f t="shared" si="15"/>
        <v>0</v>
      </c>
      <c r="AH62" s="8">
        <v>19.989999999999998</v>
      </c>
      <c r="AI62" s="5">
        <v>19.989999999999998</v>
      </c>
      <c r="AJ62" s="6">
        <f t="shared" si="16"/>
        <v>0</v>
      </c>
      <c r="AK62" s="7">
        <f t="shared" si="17"/>
        <v>0</v>
      </c>
      <c r="AL62" s="8">
        <v>19.989999999999998</v>
      </c>
      <c r="AM62" s="5">
        <v>19.989999999999998</v>
      </c>
      <c r="AN62" s="6">
        <f t="shared" si="18"/>
        <v>0</v>
      </c>
      <c r="AO62" s="7">
        <f t="shared" si="19"/>
        <v>0</v>
      </c>
      <c r="AP62" s="8">
        <v>19.989999999999998</v>
      </c>
      <c r="AQ62" s="5">
        <v>19.989999999999998</v>
      </c>
      <c r="AR62" s="6">
        <f t="shared" si="20"/>
        <v>0</v>
      </c>
      <c r="AS62" s="7">
        <f t="shared" si="21"/>
        <v>0</v>
      </c>
      <c r="AT62" s="8">
        <v>19.989999999999998</v>
      </c>
      <c r="AU62" s="5">
        <v>19.989999999999998</v>
      </c>
      <c r="AV62" s="6">
        <f t="shared" si="22"/>
        <v>0</v>
      </c>
      <c r="AW62" s="7">
        <f t="shared" si="23"/>
        <v>0</v>
      </c>
      <c r="AX62" s="8">
        <v>19.989999999999998</v>
      </c>
      <c r="AY62" s="5">
        <v>19.989999999999998</v>
      </c>
      <c r="AZ62" s="6">
        <f t="shared" si="24"/>
        <v>0</v>
      </c>
      <c r="BA62" s="7">
        <f t="shared" si="25"/>
        <v>0</v>
      </c>
      <c r="BB62" s="8">
        <v>19.989999999999998</v>
      </c>
      <c r="BC62" s="5">
        <v>19.989999999999998</v>
      </c>
      <c r="BD62" s="6">
        <f t="shared" si="26"/>
        <v>0</v>
      </c>
      <c r="BE62" s="7">
        <f t="shared" si="27"/>
        <v>0</v>
      </c>
      <c r="BF62" s="8">
        <v>19.989999999999998</v>
      </c>
      <c r="BG62" s="5">
        <v>19.989999999999998</v>
      </c>
      <c r="BH62" s="6">
        <f t="shared" si="28"/>
        <v>0</v>
      </c>
      <c r="BI62" s="7">
        <f t="shared" si="29"/>
        <v>0</v>
      </c>
      <c r="BJ62" s="8">
        <v>19.989999999999998</v>
      </c>
      <c r="BK62" s="5">
        <v>18.489999999999998</v>
      </c>
      <c r="BL62" s="6">
        <f t="shared" si="30"/>
        <v>-1.5</v>
      </c>
      <c r="BM62" s="7">
        <f t="shared" si="31"/>
        <v>-7.5</v>
      </c>
      <c r="BN62" s="8">
        <v>19.989999999999998</v>
      </c>
      <c r="BO62" s="5">
        <v>19.989999999999998</v>
      </c>
      <c r="BP62" s="6">
        <f t="shared" si="32"/>
        <v>0</v>
      </c>
      <c r="BQ62" s="7">
        <f t="shared" si="33"/>
        <v>0</v>
      </c>
      <c r="BR62" s="8">
        <v>19.989999999999998</v>
      </c>
      <c r="BS62" s="5">
        <v>19.989999999999998</v>
      </c>
      <c r="BT62" s="6">
        <f t="shared" si="34"/>
        <v>0</v>
      </c>
      <c r="BU62" s="7">
        <f t="shared" si="35"/>
        <v>0</v>
      </c>
      <c r="BV62">
        <f t="shared" si="36"/>
        <v>19.989999999999998</v>
      </c>
      <c r="BW62">
        <f t="shared" si="36"/>
        <v>18.489999999999998</v>
      </c>
      <c r="BX62">
        <f t="shared" si="37"/>
        <v>24.95</v>
      </c>
      <c r="BY62">
        <f t="shared" si="37"/>
        <v>24.95</v>
      </c>
      <c r="BZ62">
        <f t="shared" si="38"/>
        <v>20.28</v>
      </c>
      <c r="CA62">
        <f t="shared" si="38"/>
        <v>20.190000000000001</v>
      </c>
      <c r="CB62">
        <f t="shared" si="39"/>
        <v>1.17</v>
      </c>
      <c r="CC62">
        <f t="shared" si="39"/>
        <v>1.24</v>
      </c>
      <c r="CD62">
        <f t="shared" si="40"/>
        <v>4.96</v>
      </c>
      <c r="CE62">
        <f t="shared" si="40"/>
        <v>6.46</v>
      </c>
      <c r="CF62">
        <f t="shared" si="0"/>
        <v>24.5</v>
      </c>
      <c r="CG62">
        <f t="shared" si="0"/>
        <v>32</v>
      </c>
      <c r="CH62" s="20" t="b">
        <f t="shared" si="41"/>
        <v>1</v>
      </c>
    </row>
    <row r="63" spans="1:86" x14ac:dyDescent="0.25">
      <c r="A63" s="31" t="s">
        <v>118</v>
      </c>
      <c r="B63" s="31" t="s">
        <v>55</v>
      </c>
      <c r="C63" s="32">
        <v>10933</v>
      </c>
      <c r="D63" s="32" t="b">
        <f t="shared" si="1"/>
        <v>1</v>
      </c>
      <c r="E63" s="32" t="b">
        <f t="shared" si="1"/>
        <v>1</v>
      </c>
      <c r="F63" s="4">
        <v>129.99</v>
      </c>
      <c r="G63" s="5">
        <v>129.99</v>
      </c>
      <c r="H63" s="6">
        <f t="shared" si="2"/>
        <v>0</v>
      </c>
      <c r="I63" s="7">
        <f t="shared" si="3"/>
        <v>0</v>
      </c>
      <c r="J63" s="8">
        <v>119.99</v>
      </c>
      <c r="K63" s="5">
        <v>129.99</v>
      </c>
      <c r="L63" s="6">
        <f t="shared" si="4"/>
        <v>10.000000000000014</v>
      </c>
      <c r="M63" s="7">
        <f t="shared" si="5"/>
        <v>8.3000000000000007</v>
      </c>
      <c r="N63" s="8">
        <v>139.99</v>
      </c>
      <c r="O63" s="5">
        <v>129.99</v>
      </c>
      <c r="P63" s="6">
        <f t="shared" si="6"/>
        <v>-10</v>
      </c>
      <c r="Q63" s="7">
        <f t="shared" si="7"/>
        <v>-7.1</v>
      </c>
      <c r="R63" s="8">
        <v>149.94999999999999</v>
      </c>
      <c r="S63" s="5">
        <v>149.94999999999999</v>
      </c>
      <c r="T63" s="6">
        <f t="shared" si="8"/>
        <v>0</v>
      </c>
      <c r="U63" s="7">
        <f t="shared" si="9"/>
        <v>0</v>
      </c>
      <c r="V63" s="8">
        <v>129.99</v>
      </c>
      <c r="W63" s="5">
        <v>129.99</v>
      </c>
      <c r="X63" s="6">
        <f t="shared" si="10"/>
        <v>0</v>
      </c>
      <c r="Y63" s="7">
        <f t="shared" si="11"/>
        <v>0</v>
      </c>
      <c r="Z63" s="8">
        <v>129.99</v>
      </c>
      <c r="AA63" s="5">
        <v>129.99</v>
      </c>
      <c r="AB63" s="6">
        <f t="shared" si="12"/>
        <v>0</v>
      </c>
      <c r="AC63" s="7">
        <f t="shared" si="13"/>
        <v>0</v>
      </c>
      <c r="AD63" s="8">
        <v>124.99</v>
      </c>
      <c r="AE63" s="5">
        <v>129.99</v>
      </c>
      <c r="AF63" s="6">
        <f t="shared" si="14"/>
        <v>5.0000000000000142</v>
      </c>
      <c r="AG63" s="7">
        <f t="shared" si="15"/>
        <v>4</v>
      </c>
      <c r="AH63" s="8">
        <v>119.99</v>
      </c>
      <c r="AI63" s="5">
        <v>129.99</v>
      </c>
      <c r="AJ63" s="6">
        <f t="shared" si="16"/>
        <v>10.000000000000014</v>
      </c>
      <c r="AK63" s="7">
        <f t="shared" si="17"/>
        <v>8.3000000000000007</v>
      </c>
      <c r="AL63" s="8">
        <v>139.99</v>
      </c>
      <c r="AM63" s="5">
        <v>129.99</v>
      </c>
      <c r="AN63" s="6">
        <f t="shared" si="18"/>
        <v>-10</v>
      </c>
      <c r="AO63" s="7">
        <f t="shared" si="19"/>
        <v>-7.1</v>
      </c>
      <c r="AP63" s="8">
        <v>139.99</v>
      </c>
      <c r="AQ63" s="5">
        <v>129.99</v>
      </c>
      <c r="AR63" s="6">
        <f t="shared" si="20"/>
        <v>-10</v>
      </c>
      <c r="AS63" s="7">
        <f t="shared" si="21"/>
        <v>-7.1</v>
      </c>
      <c r="AT63" s="8">
        <v>129.99</v>
      </c>
      <c r="AU63" s="5">
        <v>129.99</v>
      </c>
      <c r="AV63" s="6">
        <f t="shared" si="22"/>
        <v>0</v>
      </c>
      <c r="AW63" s="7">
        <f t="shared" si="23"/>
        <v>0</v>
      </c>
      <c r="AX63" s="8">
        <v>129.99</v>
      </c>
      <c r="AY63" s="5">
        <v>129.99</v>
      </c>
      <c r="AZ63" s="6">
        <f t="shared" si="24"/>
        <v>0</v>
      </c>
      <c r="BA63" s="7">
        <f t="shared" si="25"/>
        <v>0</v>
      </c>
      <c r="BB63" s="8">
        <v>119.99</v>
      </c>
      <c r="BC63" s="5">
        <v>129.99</v>
      </c>
      <c r="BD63" s="6">
        <f t="shared" si="26"/>
        <v>10.000000000000014</v>
      </c>
      <c r="BE63" s="7">
        <f t="shared" si="27"/>
        <v>8.3000000000000007</v>
      </c>
      <c r="BF63" s="8">
        <v>129.99</v>
      </c>
      <c r="BG63" s="5">
        <v>129.99</v>
      </c>
      <c r="BH63" s="6">
        <f t="shared" si="28"/>
        <v>0</v>
      </c>
      <c r="BI63" s="7">
        <f t="shared" si="29"/>
        <v>0</v>
      </c>
      <c r="BJ63" s="8">
        <v>129.99</v>
      </c>
      <c r="BK63" s="5">
        <v>129.99</v>
      </c>
      <c r="BL63" s="6">
        <f t="shared" si="30"/>
        <v>0</v>
      </c>
      <c r="BM63" s="7">
        <f t="shared" si="31"/>
        <v>0</v>
      </c>
      <c r="BN63" s="8">
        <v>129.99</v>
      </c>
      <c r="BO63" s="5">
        <v>129.99</v>
      </c>
      <c r="BP63" s="6">
        <f t="shared" si="32"/>
        <v>0</v>
      </c>
      <c r="BQ63" s="7">
        <f t="shared" si="33"/>
        <v>0</v>
      </c>
      <c r="BR63" s="8">
        <v>129.99</v>
      </c>
      <c r="BS63" s="5">
        <v>129.99</v>
      </c>
      <c r="BT63" s="6">
        <f t="shared" si="34"/>
        <v>0</v>
      </c>
      <c r="BU63" s="7">
        <f t="shared" si="35"/>
        <v>0</v>
      </c>
      <c r="BV63">
        <f t="shared" si="36"/>
        <v>119.99</v>
      </c>
      <c r="BW63">
        <f t="shared" si="36"/>
        <v>129.99</v>
      </c>
      <c r="BX63">
        <f t="shared" si="37"/>
        <v>149.94999999999999</v>
      </c>
      <c r="BY63">
        <f t="shared" si="37"/>
        <v>149.94999999999999</v>
      </c>
      <c r="BZ63">
        <f t="shared" si="38"/>
        <v>130.87</v>
      </c>
      <c r="CA63">
        <f t="shared" si="38"/>
        <v>131.16</v>
      </c>
      <c r="CB63">
        <f t="shared" si="39"/>
        <v>7.71</v>
      </c>
      <c r="CC63">
        <f t="shared" si="39"/>
        <v>4.7</v>
      </c>
      <c r="CD63">
        <f t="shared" si="40"/>
        <v>29.96</v>
      </c>
      <c r="CE63">
        <f t="shared" si="40"/>
        <v>19.96</v>
      </c>
      <c r="CF63">
        <f t="shared" ref="CF63:CG124" si="42">ROUND(100*(BX63-BV63)/BZ63,1)</f>
        <v>22.9</v>
      </c>
      <c r="CG63">
        <f t="shared" si="42"/>
        <v>15.2</v>
      </c>
      <c r="CH63" s="20" t="b">
        <f t="shared" si="41"/>
        <v>1</v>
      </c>
    </row>
    <row r="64" spans="1:86" x14ac:dyDescent="0.25">
      <c r="A64" s="31" t="s">
        <v>119</v>
      </c>
      <c r="B64" s="31" t="s">
        <v>55</v>
      </c>
      <c r="C64" s="32">
        <v>10934</v>
      </c>
      <c r="D64" s="32" t="b">
        <f t="shared" si="1"/>
        <v>1</v>
      </c>
      <c r="E64" s="32" t="b">
        <f t="shared" si="1"/>
        <v>1</v>
      </c>
      <c r="F64" s="4">
        <v>64.989999999999995</v>
      </c>
      <c r="G64" s="5">
        <v>59.99</v>
      </c>
      <c r="H64" s="6">
        <f t="shared" si="2"/>
        <v>-4.9999999999999929</v>
      </c>
      <c r="I64" s="7">
        <f t="shared" si="3"/>
        <v>-7.7</v>
      </c>
      <c r="J64" s="8">
        <v>59.99</v>
      </c>
      <c r="K64" s="5">
        <v>59.99</v>
      </c>
      <c r="L64" s="6">
        <f t="shared" si="4"/>
        <v>0</v>
      </c>
      <c r="M64" s="7">
        <f t="shared" si="5"/>
        <v>0</v>
      </c>
      <c r="N64" s="8">
        <v>69.989999999999995</v>
      </c>
      <c r="O64" s="5">
        <v>64.989999999999995</v>
      </c>
      <c r="P64" s="6">
        <f t="shared" si="6"/>
        <v>-5</v>
      </c>
      <c r="Q64" s="7">
        <f t="shared" si="7"/>
        <v>-7.1</v>
      </c>
      <c r="R64" s="8">
        <v>74.95</v>
      </c>
      <c r="S64" s="5">
        <v>74.95</v>
      </c>
      <c r="T64" s="6">
        <f t="shared" si="8"/>
        <v>0</v>
      </c>
      <c r="U64" s="7">
        <f t="shared" si="9"/>
        <v>0</v>
      </c>
      <c r="V64" s="8">
        <v>64.989999999999995</v>
      </c>
      <c r="W64" s="5">
        <v>59.99</v>
      </c>
      <c r="X64" s="6">
        <f t="shared" si="10"/>
        <v>-4.9999999999999929</v>
      </c>
      <c r="Y64" s="7">
        <f t="shared" si="11"/>
        <v>-7.7</v>
      </c>
      <c r="Z64" s="8">
        <v>59.99</v>
      </c>
      <c r="AA64" s="5">
        <v>64.989999999999995</v>
      </c>
      <c r="AB64" s="6">
        <f t="shared" si="12"/>
        <v>4.9999999999999929</v>
      </c>
      <c r="AC64" s="7">
        <f t="shared" si="13"/>
        <v>8.3000000000000007</v>
      </c>
      <c r="AD64" s="8">
        <v>64.989999999999995</v>
      </c>
      <c r="AE64" s="5">
        <v>59.99</v>
      </c>
      <c r="AF64" s="6">
        <f t="shared" si="14"/>
        <v>-4.9999999999999929</v>
      </c>
      <c r="AG64" s="7">
        <f t="shared" si="15"/>
        <v>-7.7</v>
      </c>
      <c r="AH64" s="8">
        <v>59.99</v>
      </c>
      <c r="AI64" s="5">
        <v>59.99</v>
      </c>
      <c r="AJ64" s="6">
        <f t="shared" si="16"/>
        <v>0</v>
      </c>
      <c r="AK64" s="7">
        <f t="shared" si="17"/>
        <v>0</v>
      </c>
      <c r="AL64" s="8">
        <v>69.989999999999995</v>
      </c>
      <c r="AM64" s="5">
        <v>64.989999999999995</v>
      </c>
      <c r="AN64" s="6">
        <f t="shared" si="18"/>
        <v>-5</v>
      </c>
      <c r="AO64" s="7">
        <f t="shared" si="19"/>
        <v>-7.1</v>
      </c>
      <c r="AP64" s="8">
        <v>69.989999999999995</v>
      </c>
      <c r="AQ64" s="5">
        <v>64.989999999999995</v>
      </c>
      <c r="AR64" s="6">
        <f t="shared" si="20"/>
        <v>-5</v>
      </c>
      <c r="AS64" s="7">
        <f t="shared" si="21"/>
        <v>-7.1</v>
      </c>
      <c r="AT64" s="8">
        <v>64.989999999999995</v>
      </c>
      <c r="AU64" s="5">
        <v>59.99</v>
      </c>
      <c r="AV64" s="6">
        <f t="shared" si="22"/>
        <v>-4.9999999999999929</v>
      </c>
      <c r="AW64" s="7">
        <f t="shared" si="23"/>
        <v>-7.7</v>
      </c>
      <c r="AX64" s="8">
        <v>64.989999999999995</v>
      </c>
      <c r="AY64" s="5">
        <v>59.99</v>
      </c>
      <c r="AZ64" s="6">
        <f t="shared" si="24"/>
        <v>-4.9999999999999929</v>
      </c>
      <c r="BA64" s="7">
        <f t="shared" si="25"/>
        <v>-7.7</v>
      </c>
      <c r="BB64" s="8">
        <v>59.99</v>
      </c>
      <c r="BC64" s="5">
        <v>59.99</v>
      </c>
      <c r="BD64" s="6">
        <f t="shared" si="26"/>
        <v>0</v>
      </c>
      <c r="BE64" s="7">
        <f t="shared" si="27"/>
        <v>0</v>
      </c>
      <c r="BF64" s="8">
        <v>64.989999999999995</v>
      </c>
      <c r="BG64" s="5">
        <v>59.99</v>
      </c>
      <c r="BH64" s="6">
        <f t="shared" si="28"/>
        <v>-4.9999999999999929</v>
      </c>
      <c r="BI64" s="7">
        <f t="shared" si="29"/>
        <v>-7.7</v>
      </c>
      <c r="BJ64" s="8">
        <v>64.989999999999995</v>
      </c>
      <c r="BK64" s="5">
        <v>58.99</v>
      </c>
      <c r="BL64" s="6">
        <f t="shared" si="30"/>
        <v>-5.9999999999999929</v>
      </c>
      <c r="BM64" s="7">
        <f t="shared" si="31"/>
        <v>-9.1999999999999993</v>
      </c>
      <c r="BN64" s="8">
        <v>64.989999999999995</v>
      </c>
      <c r="BO64" s="5">
        <v>64.989999999999995</v>
      </c>
      <c r="BP64" s="6">
        <f t="shared" si="32"/>
        <v>0</v>
      </c>
      <c r="BQ64" s="7">
        <f t="shared" si="33"/>
        <v>0</v>
      </c>
      <c r="BR64" s="8">
        <v>64.989999999999995</v>
      </c>
      <c r="BS64" s="5">
        <v>59.99</v>
      </c>
      <c r="BT64" s="6">
        <f t="shared" si="34"/>
        <v>-4.9999999999999929</v>
      </c>
      <c r="BU64" s="7">
        <f t="shared" si="35"/>
        <v>-7.7</v>
      </c>
      <c r="BV64">
        <f t="shared" ref="BV64:BW124" si="43">MIN(F64,J64,N64,R64,V64,Z64,AD64,AH64,AL64,AP64,AT64,AX64,BB64,BF64,BJ64,BN64,BR64)</f>
        <v>59.99</v>
      </c>
      <c r="BW64">
        <f t="shared" si="43"/>
        <v>58.99</v>
      </c>
      <c r="BX64">
        <f t="shared" ref="BX64:BY124" si="44">MAX(F64,J64,N64,R64,V64,Z64,AD64,AH64,AL64,AP64,AT64,AX64,BB64,BF64,BJ64,BN64,BR64)</f>
        <v>74.95</v>
      </c>
      <c r="BY64">
        <f t="shared" si="44"/>
        <v>74.95</v>
      </c>
      <c r="BZ64">
        <f t="shared" ref="BZ64:CA124" si="45">ROUND(AVERAGE(F64,J64,N64,R64,V64,Z64,AD64,AH64,AL64,AP64,AT64,AX64,BB64,BF64,BJ64,BN64,BR64),2)</f>
        <v>65.28</v>
      </c>
      <c r="CA64">
        <f t="shared" si="45"/>
        <v>62.28</v>
      </c>
      <c r="CB64">
        <f t="shared" ref="CB64:CC124" si="46">ROUND(_xlfn.STDEV.P(F64,J64,N64,R64,V64,Z64,AD64,AH64,AL64,AP64,AT64,AX64,BB64,BF64,BJ64,BN64,BR64),2)</f>
        <v>4.01</v>
      </c>
      <c r="CC64">
        <f t="shared" si="46"/>
        <v>3.91</v>
      </c>
      <c r="CD64">
        <f t="shared" ref="CD64:CE125" si="47">ROUND(BX64-BV64,2)</f>
        <v>14.96</v>
      </c>
      <c r="CE64">
        <f t="shared" si="47"/>
        <v>15.96</v>
      </c>
      <c r="CF64">
        <f t="shared" si="42"/>
        <v>22.9</v>
      </c>
      <c r="CG64">
        <f t="shared" si="42"/>
        <v>25.6</v>
      </c>
      <c r="CH64" s="20" t="b">
        <f t="shared" si="41"/>
        <v>1</v>
      </c>
    </row>
    <row r="65" spans="1:86" x14ac:dyDescent="0.25">
      <c r="A65" s="31" t="s">
        <v>120</v>
      </c>
      <c r="B65" s="31" t="s">
        <v>55</v>
      </c>
      <c r="C65" s="32">
        <v>10943</v>
      </c>
      <c r="D65" s="32" t="b">
        <f t="shared" si="1"/>
        <v>1</v>
      </c>
      <c r="E65" s="32" t="b">
        <f t="shared" si="1"/>
        <v>1</v>
      </c>
      <c r="F65" s="4">
        <v>109.99</v>
      </c>
      <c r="G65" s="5">
        <v>99.99</v>
      </c>
      <c r="H65" s="6">
        <f t="shared" si="2"/>
        <v>-10</v>
      </c>
      <c r="I65" s="7">
        <f t="shared" si="3"/>
        <v>-9.1</v>
      </c>
      <c r="J65" s="8">
        <v>99.99</v>
      </c>
      <c r="K65" s="5">
        <v>99.99</v>
      </c>
      <c r="L65" s="6">
        <f t="shared" si="4"/>
        <v>0</v>
      </c>
      <c r="M65" s="7">
        <f t="shared" si="5"/>
        <v>0</v>
      </c>
      <c r="N65" s="8">
        <v>109.99</v>
      </c>
      <c r="O65" s="5">
        <v>109.99</v>
      </c>
      <c r="P65" s="6">
        <f t="shared" si="6"/>
        <v>0</v>
      </c>
      <c r="Q65" s="7">
        <f t="shared" si="7"/>
        <v>0</v>
      </c>
      <c r="R65" s="8">
        <v>129.94999999999999</v>
      </c>
      <c r="S65" s="5">
        <v>129.94999999999999</v>
      </c>
      <c r="T65" s="6">
        <f t="shared" si="8"/>
        <v>0</v>
      </c>
      <c r="U65" s="7">
        <f t="shared" si="9"/>
        <v>0</v>
      </c>
      <c r="V65" s="8">
        <v>99.99</v>
      </c>
      <c r="W65" s="5">
        <v>99.99</v>
      </c>
      <c r="X65" s="6">
        <f t="shared" si="10"/>
        <v>0</v>
      </c>
      <c r="Y65" s="7">
        <f t="shared" si="11"/>
        <v>0</v>
      </c>
      <c r="Z65" s="8">
        <v>99.99</v>
      </c>
      <c r="AA65" s="5">
        <v>99.99</v>
      </c>
      <c r="AB65" s="6">
        <f t="shared" si="12"/>
        <v>0</v>
      </c>
      <c r="AC65" s="7">
        <f t="shared" si="13"/>
        <v>0</v>
      </c>
      <c r="AD65" s="8">
        <v>99.99</v>
      </c>
      <c r="AE65" s="5">
        <v>99.99</v>
      </c>
      <c r="AF65" s="6">
        <f t="shared" si="14"/>
        <v>0</v>
      </c>
      <c r="AG65" s="7">
        <f t="shared" si="15"/>
        <v>0</v>
      </c>
      <c r="AH65" s="8">
        <v>99.99</v>
      </c>
      <c r="AI65" s="5">
        <v>99.99</v>
      </c>
      <c r="AJ65" s="6">
        <f t="shared" si="16"/>
        <v>0</v>
      </c>
      <c r="AK65" s="7">
        <f t="shared" si="17"/>
        <v>0</v>
      </c>
      <c r="AL65" s="8">
        <v>109.99</v>
      </c>
      <c r="AM65" s="5">
        <v>109.99</v>
      </c>
      <c r="AN65" s="6">
        <f t="shared" si="18"/>
        <v>0</v>
      </c>
      <c r="AO65" s="7">
        <f t="shared" si="19"/>
        <v>0</v>
      </c>
      <c r="AP65" s="8">
        <v>109.99</v>
      </c>
      <c r="AQ65" s="5">
        <v>109.99</v>
      </c>
      <c r="AR65" s="6">
        <f t="shared" si="20"/>
        <v>0</v>
      </c>
      <c r="AS65" s="7">
        <f t="shared" si="21"/>
        <v>0</v>
      </c>
      <c r="AT65" s="8">
        <v>109.99</v>
      </c>
      <c r="AU65" s="5">
        <v>99.99</v>
      </c>
      <c r="AV65" s="6">
        <f t="shared" si="22"/>
        <v>-10</v>
      </c>
      <c r="AW65" s="7">
        <f t="shared" si="23"/>
        <v>-9.1</v>
      </c>
      <c r="AX65" s="8">
        <v>109.99</v>
      </c>
      <c r="AY65" s="5">
        <v>99.99</v>
      </c>
      <c r="AZ65" s="6">
        <f t="shared" si="24"/>
        <v>-10</v>
      </c>
      <c r="BA65" s="7">
        <f t="shared" si="25"/>
        <v>-9.1</v>
      </c>
      <c r="BB65" s="8">
        <v>99.99</v>
      </c>
      <c r="BC65" s="5">
        <v>99.99</v>
      </c>
      <c r="BD65" s="6">
        <f t="shared" si="26"/>
        <v>0</v>
      </c>
      <c r="BE65" s="7">
        <f t="shared" si="27"/>
        <v>0</v>
      </c>
      <c r="BF65" s="8">
        <v>109.99</v>
      </c>
      <c r="BG65" s="5">
        <v>99.99</v>
      </c>
      <c r="BH65" s="6">
        <f t="shared" si="28"/>
        <v>-10</v>
      </c>
      <c r="BI65" s="7">
        <f t="shared" si="29"/>
        <v>-9.1</v>
      </c>
      <c r="BJ65" s="8">
        <v>99.99</v>
      </c>
      <c r="BK65" s="5">
        <v>97.99</v>
      </c>
      <c r="BL65" s="6">
        <f t="shared" si="30"/>
        <v>-2</v>
      </c>
      <c r="BM65" s="7">
        <f t="shared" si="31"/>
        <v>-2</v>
      </c>
      <c r="BN65" s="8">
        <v>109.99</v>
      </c>
      <c r="BO65" s="5">
        <v>99.99</v>
      </c>
      <c r="BP65" s="6">
        <f t="shared" si="32"/>
        <v>-10</v>
      </c>
      <c r="BQ65" s="7">
        <f t="shared" si="33"/>
        <v>-9.1</v>
      </c>
      <c r="BR65" s="8">
        <v>109.99</v>
      </c>
      <c r="BS65" s="5">
        <v>99.99</v>
      </c>
      <c r="BT65" s="6">
        <f t="shared" si="34"/>
        <v>-10</v>
      </c>
      <c r="BU65" s="7">
        <f t="shared" si="35"/>
        <v>-9.1</v>
      </c>
      <c r="BV65">
        <f t="shared" si="43"/>
        <v>99.99</v>
      </c>
      <c r="BW65">
        <f t="shared" si="43"/>
        <v>97.99</v>
      </c>
      <c r="BX65">
        <f t="shared" si="44"/>
        <v>129.94999999999999</v>
      </c>
      <c r="BY65">
        <f t="shared" si="44"/>
        <v>129.94999999999999</v>
      </c>
      <c r="BZ65">
        <f t="shared" si="45"/>
        <v>107.05</v>
      </c>
      <c r="CA65">
        <f t="shared" si="45"/>
        <v>103.4</v>
      </c>
      <c r="CB65">
        <f t="shared" si="46"/>
        <v>7.48</v>
      </c>
      <c r="CC65">
        <f t="shared" si="46"/>
        <v>7.68</v>
      </c>
      <c r="CD65">
        <f t="shared" si="47"/>
        <v>29.96</v>
      </c>
      <c r="CE65">
        <f t="shared" si="47"/>
        <v>31.96</v>
      </c>
      <c r="CF65">
        <f t="shared" si="42"/>
        <v>28</v>
      </c>
      <c r="CG65">
        <f t="shared" si="42"/>
        <v>30.9</v>
      </c>
      <c r="CH65" s="20" t="b">
        <f t="shared" si="41"/>
        <v>1</v>
      </c>
    </row>
    <row r="66" spans="1:86" x14ac:dyDescent="0.25">
      <c r="A66" s="31" t="s">
        <v>121</v>
      </c>
      <c r="B66" s="31" t="s">
        <v>55</v>
      </c>
      <c r="C66" s="32">
        <v>10944</v>
      </c>
      <c r="D66" s="32" t="b">
        <f t="shared" si="1"/>
        <v>1</v>
      </c>
      <c r="E66" s="32" t="b">
        <f t="shared" si="1"/>
        <v>1</v>
      </c>
      <c r="F66" s="4">
        <v>19.989999999999998</v>
      </c>
      <c r="G66" s="5">
        <v>19.989999999999998</v>
      </c>
      <c r="H66" s="6">
        <f t="shared" si="2"/>
        <v>0</v>
      </c>
      <c r="I66" s="7">
        <f t="shared" si="3"/>
        <v>0</v>
      </c>
      <c r="J66" s="8">
        <v>19.989999999999998</v>
      </c>
      <c r="K66" s="5">
        <v>19.989999999999998</v>
      </c>
      <c r="L66" s="6">
        <f t="shared" si="4"/>
        <v>0</v>
      </c>
      <c r="M66" s="7">
        <f t="shared" si="5"/>
        <v>0</v>
      </c>
      <c r="N66" s="8">
        <v>19.989999999999998</v>
      </c>
      <c r="O66" s="5">
        <v>19.989999999999998</v>
      </c>
      <c r="P66" s="6">
        <f t="shared" si="6"/>
        <v>0</v>
      </c>
      <c r="Q66" s="7">
        <f t="shared" si="7"/>
        <v>0</v>
      </c>
      <c r="R66" s="8">
        <v>24.95</v>
      </c>
      <c r="S66" s="5">
        <v>24.95</v>
      </c>
      <c r="T66" s="6">
        <f t="shared" si="8"/>
        <v>0</v>
      </c>
      <c r="U66" s="7">
        <f t="shared" si="9"/>
        <v>0</v>
      </c>
      <c r="V66" s="8">
        <v>19.989999999999998</v>
      </c>
      <c r="W66" s="5">
        <v>19.989999999999998</v>
      </c>
      <c r="X66" s="6">
        <f t="shared" si="10"/>
        <v>0</v>
      </c>
      <c r="Y66" s="7">
        <f t="shared" si="11"/>
        <v>0</v>
      </c>
      <c r="Z66" s="8">
        <v>19.989999999999998</v>
      </c>
      <c r="AA66" s="5">
        <v>19.989999999999998</v>
      </c>
      <c r="AB66" s="6">
        <f t="shared" si="12"/>
        <v>0</v>
      </c>
      <c r="AC66" s="7">
        <f t="shared" si="13"/>
        <v>0</v>
      </c>
      <c r="AD66" s="8">
        <v>19.989999999999998</v>
      </c>
      <c r="AE66" s="5">
        <v>19.989999999999998</v>
      </c>
      <c r="AF66" s="6">
        <f t="shared" si="14"/>
        <v>0</v>
      </c>
      <c r="AG66" s="7">
        <f t="shared" si="15"/>
        <v>0</v>
      </c>
      <c r="AH66" s="8">
        <v>19.989999999999998</v>
      </c>
      <c r="AI66" s="5">
        <v>19.989999999999998</v>
      </c>
      <c r="AJ66" s="6">
        <f t="shared" si="16"/>
        <v>0</v>
      </c>
      <c r="AK66" s="7">
        <f t="shared" si="17"/>
        <v>0</v>
      </c>
      <c r="AL66" s="8">
        <v>19.989999999999998</v>
      </c>
      <c r="AM66" s="5">
        <v>19.989999999999998</v>
      </c>
      <c r="AN66" s="6">
        <f t="shared" si="18"/>
        <v>0</v>
      </c>
      <c r="AO66" s="7">
        <f t="shared" si="19"/>
        <v>0</v>
      </c>
      <c r="AP66" s="8">
        <v>19.989999999999998</v>
      </c>
      <c r="AQ66" s="5">
        <v>19.989999999999998</v>
      </c>
      <c r="AR66" s="6">
        <f t="shared" si="20"/>
        <v>0</v>
      </c>
      <c r="AS66" s="7">
        <f t="shared" si="21"/>
        <v>0</v>
      </c>
      <c r="AT66" s="8">
        <v>19.989999999999998</v>
      </c>
      <c r="AU66" s="5">
        <v>19.989999999999998</v>
      </c>
      <c r="AV66" s="6">
        <f t="shared" si="22"/>
        <v>0</v>
      </c>
      <c r="AW66" s="7">
        <f t="shared" si="23"/>
        <v>0</v>
      </c>
      <c r="AX66" s="8">
        <v>19.989999999999998</v>
      </c>
      <c r="AY66" s="5">
        <v>19.989999999999998</v>
      </c>
      <c r="AZ66" s="6">
        <f t="shared" si="24"/>
        <v>0</v>
      </c>
      <c r="BA66" s="7">
        <f t="shared" si="25"/>
        <v>0</v>
      </c>
      <c r="BB66" s="8">
        <v>19.989999999999998</v>
      </c>
      <c r="BC66" s="5">
        <v>19.989999999999998</v>
      </c>
      <c r="BD66" s="6">
        <f t="shared" si="26"/>
        <v>0</v>
      </c>
      <c r="BE66" s="7">
        <f t="shared" si="27"/>
        <v>0</v>
      </c>
      <c r="BF66" s="8">
        <v>19.989999999999998</v>
      </c>
      <c r="BG66" s="5">
        <v>19.989999999999998</v>
      </c>
      <c r="BH66" s="6">
        <f t="shared" si="28"/>
        <v>0</v>
      </c>
      <c r="BI66" s="7">
        <f t="shared" si="29"/>
        <v>0</v>
      </c>
      <c r="BJ66" s="8">
        <v>19.489999999999998</v>
      </c>
      <c r="BK66" s="5">
        <v>18.489999999999998</v>
      </c>
      <c r="BL66" s="6">
        <f t="shared" si="30"/>
        <v>-1</v>
      </c>
      <c r="BM66" s="7">
        <f t="shared" si="31"/>
        <v>-5.0999999999999996</v>
      </c>
      <c r="BN66" s="8">
        <v>19.989999999999998</v>
      </c>
      <c r="BO66" s="5">
        <v>19.989999999999998</v>
      </c>
      <c r="BP66" s="6">
        <f t="shared" si="32"/>
        <v>0</v>
      </c>
      <c r="BQ66" s="7">
        <f t="shared" si="33"/>
        <v>0</v>
      </c>
      <c r="BR66" s="8">
        <v>19.989999999999998</v>
      </c>
      <c r="BS66" s="5">
        <v>19.989999999999998</v>
      </c>
      <c r="BT66" s="6">
        <f t="shared" si="34"/>
        <v>0</v>
      </c>
      <c r="BU66" s="7">
        <f t="shared" si="35"/>
        <v>0</v>
      </c>
      <c r="BV66">
        <f t="shared" si="43"/>
        <v>19.489999999999998</v>
      </c>
      <c r="BW66">
        <f t="shared" si="43"/>
        <v>18.489999999999998</v>
      </c>
      <c r="BX66">
        <f t="shared" si="44"/>
        <v>24.95</v>
      </c>
      <c r="BY66">
        <f t="shared" si="44"/>
        <v>24.95</v>
      </c>
      <c r="BZ66">
        <f t="shared" si="45"/>
        <v>20.25</v>
      </c>
      <c r="CA66">
        <f t="shared" si="45"/>
        <v>20.190000000000001</v>
      </c>
      <c r="CB66">
        <f t="shared" si="46"/>
        <v>1.18</v>
      </c>
      <c r="CC66">
        <f t="shared" si="46"/>
        <v>1.24</v>
      </c>
      <c r="CD66">
        <f t="shared" si="47"/>
        <v>5.46</v>
      </c>
      <c r="CE66">
        <f t="shared" si="47"/>
        <v>6.46</v>
      </c>
      <c r="CF66">
        <f t="shared" si="42"/>
        <v>27</v>
      </c>
      <c r="CG66">
        <f t="shared" si="42"/>
        <v>32</v>
      </c>
      <c r="CH66" s="20" t="b">
        <f t="shared" si="41"/>
        <v>1</v>
      </c>
    </row>
    <row r="67" spans="1:86" x14ac:dyDescent="0.25">
      <c r="A67" s="31" t="s">
        <v>122</v>
      </c>
      <c r="B67" s="31" t="s">
        <v>55</v>
      </c>
      <c r="C67" s="32">
        <v>10945</v>
      </c>
      <c r="D67" s="32" t="b">
        <f t="shared" si="1"/>
        <v>1</v>
      </c>
      <c r="E67" s="32" t="b">
        <f t="shared" si="1"/>
        <v>1</v>
      </c>
      <c r="F67" s="4">
        <v>19.989999999999998</v>
      </c>
      <c r="G67" s="5">
        <v>19.989999999999998</v>
      </c>
      <c r="H67" s="6">
        <f t="shared" si="2"/>
        <v>0</v>
      </c>
      <c r="I67" s="7">
        <f t="shared" si="3"/>
        <v>0</v>
      </c>
      <c r="J67" s="8">
        <v>19.989999999999998</v>
      </c>
      <c r="K67" s="5">
        <v>19.989999999999998</v>
      </c>
      <c r="L67" s="6">
        <f t="shared" si="4"/>
        <v>0</v>
      </c>
      <c r="M67" s="7">
        <f t="shared" si="5"/>
        <v>0</v>
      </c>
      <c r="N67" s="8">
        <v>19.989999999999998</v>
      </c>
      <c r="O67" s="5">
        <v>19.989999999999998</v>
      </c>
      <c r="P67" s="6">
        <f t="shared" si="6"/>
        <v>0</v>
      </c>
      <c r="Q67" s="7">
        <f t="shared" si="7"/>
        <v>0</v>
      </c>
      <c r="R67" s="8">
        <v>24.95</v>
      </c>
      <c r="S67" s="5">
        <v>24.95</v>
      </c>
      <c r="T67" s="6">
        <f t="shared" si="8"/>
        <v>0</v>
      </c>
      <c r="U67" s="7">
        <f t="shared" si="9"/>
        <v>0</v>
      </c>
      <c r="V67" s="8">
        <v>19.989999999999998</v>
      </c>
      <c r="W67" s="5">
        <v>19.989999999999998</v>
      </c>
      <c r="X67" s="6">
        <f t="shared" si="10"/>
        <v>0</v>
      </c>
      <c r="Y67" s="7">
        <f t="shared" si="11"/>
        <v>0</v>
      </c>
      <c r="Z67" s="8">
        <v>19.989999999999998</v>
      </c>
      <c r="AA67" s="5">
        <v>19.989999999999998</v>
      </c>
      <c r="AB67" s="6">
        <f t="shared" si="12"/>
        <v>0</v>
      </c>
      <c r="AC67" s="7">
        <f t="shared" si="13"/>
        <v>0</v>
      </c>
      <c r="AD67" s="8">
        <v>19.989999999999998</v>
      </c>
      <c r="AE67" s="5">
        <v>19.989999999999998</v>
      </c>
      <c r="AF67" s="6">
        <f t="shared" si="14"/>
        <v>0</v>
      </c>
      <c r="AG67" s="7">
        <f t="shared" si="15"/>
        <v>0</v>
      </c>
      <c r="AH67" s="8">
        <v>19.989999999999998</v>
      </c>
      <c r="AI67" s="5">
        <v>19.989999999999998</v>
      </c>
      <c r="AJ67" s="6">
        <f t="shared" si="16"/>
        <v>0</v>
      </c>
      <c r="AK67" s="7">
        <f t="shared" si="17"/>
        <v>0</v>
      </c>
      <c r="AL67" s="8">
        <v>19.989999999999998</v>
      </c>
      <c r="AM67" s="5">
        <v>19.989999999999998</v>
      </c>
      <c r="AN67" s="6">
        <f t="shared" si="18"/>
        <v>0</v>
      </c>
      <c r="AO67" s="7">
        <f t="shared" si="19"/>
        <v>0</v>
      </c>
      <c r="AP67" s="8">
        <v>19.989999999999998</v>
      </c>
      <c r="AQ67" s="5">
        <v>19.989999999999998</v>
      </c>
      <c r="AR67" s="6">
        <f t="shared" si="20"/>
        <v>0</v>
      </c>
      <c r="AS67" s="7">
        <f t="shared" si="21"/>
        <v>0</v>
      </c>
      <c r="AT67" s="8">
        <v>19.989999999999998</v>
      </c>
      <c r="AU67" s="5">
        <v>19.989999999999998</v>
      </c>
      <c r="AV67" s="6">
        <f t="shared" si="22"/>
        <v>0</v>
      </c>
      <c r="AW67" s="7">
        <f t="shared" si="23"/>
        <v>0</v>
      </c>
      <c r="AX67" s="8">
        <v>19.989999999999998</v>
      </c>
      <c r="AY67" s="5">
        <v>19.989999999999998</v>
      </c>
      <c r="AZ67" s="6">
        <f t="shared" si="24"/>
        <v>0</v>
      </c>
      <c r="BA67" s="7">
        <f t="shared" si="25"/>
        <v>0</v>
      </c>
      <c r="BB67" s="8">
        <v>19.989999999999998</v>
      </c>
      <c r="BC67" s="5">
        <v>19.989999999999998</v>
      </c>
      <c r="BD67" s="6">
        <f t="shared" si="26"/>
        <v>0</v>
      </c>
      <c r="BE67" s="7">
        <f t="shared" si="27"/>
        <v>0</v>
      </c>
      <c r="BF67" s="8">
        <v>19.989999999999998</v>
      </c>
      <c r="BG67" s="5">
        <v>19.989999999999998</v>
      </c>
      <c r="BH67" s="6">
        <f t="shared" si="28"/>
        <v>0</v>
      </c>
      <c r="BI67" s="7">
        <f t="shared" si="29"/>
        <v>0</v>
      </c>
      <c r="BJ67" s="8">
        <v>19.489999999999998</v>
      </c>
      <c r="BK67" s="5">
        <v>18.489999999999998</v>
      </c>
      <c r="BL67" s="6">
        <f t="shared" si="30"/>
        <v>-1</v>
      </c>
      <c r="BM67" s="7">
        <f t="shared" si="31"/>
        <v>-5.0999999999999996</v>
      </c>
      <c r="BN67" s="8">
        <v>19.989999999999998</v>
      </c>
      <c r="BO67" s="5">
        <v>19.989999999999998</v>
      </c>
      <c r="BP67" s="6">
        <f t="shared" si="32"/>
        <v>0</v>
      </c>
      <c r="BQ67" s="7">
        <f t="shared" si="33"/>
        <v>0</v>
      </c>
      <c r="BR67" s="8">
        <v>19.989999999999998</v>
      </c>
      <c r="BS67" s="5">
        <v>19.989999999999998</v>
      </c>
      <c r="BT67" s="6">
        <f t="shared" si="34"/>
        <v>0</v>
      </c>
      <c r="BU67" s="7">
        <f t="shared" si="35"/>
        <v>0</v>
      </c>
      <c r="BV67">
        <f t="shared" si="43"/>
        <v>19.489999999999998</v>
      </c>
      <c r="BW67">
        <f t="shared" si="43"/>
        <v>18.489999999999998</v>
      </c>
      <c r="BX67">
        <f t="shared" si="44"/>
        <v>24.95</v>
      </c>
      <c r="BY67">
        <f t="shared" si="44"/>
        <v>24.95</v>
      </c>
      <c r="BZ67">
        <f t="shared" si="45"/>
        <v>20.25</v>
      </c>
      <c r="CA67">
        <f t="shared" si="45"/>
        <v>20.190000000000001</v>
      </c>
      <c r="CB67">
        <f t="shared" si="46"/>
        <v>1.18</v>
      </c>
      <c r="CC67">
        <f t="shared" si="46"/>
        <v>1.24</v>
      </c>
      <c r="CD67">
        <f t="shared" si="47"/>
        <v>5.46</v>
      </c>
      <c r="CE67">
        <f t="shared" si="47"/>
        <v>6.46</v>
      </c>
      <c r="CF67">
        <f t="shared" si="42"/>
        <v>27</v>
      </c>
      <c r="CG67">
        <f t="shared" si="42"/>
        <v>32</v>
      </c>
      <c r="CH67" s="20" t="b">
        <f t="shared" si="41"/>
        <v>1</v>
      </c>
    </row>
    <row r="68" spans="1:86" x14ac:dyDescent="0.25">
      <c r="A68" s="31" t="s">
        <v>123</v>
      </c>
      <c r="B68" s="31" t="s">
        <v>55</v>
      </c>
      <c r="C68" s="32">
        <v>10946</v>
      </c>
      <c r="D68" s="32" t="b">
        <f t="shared" si="1"/>
        <v>0</v>
      </c>
      <c r="E68" s="32" t="b">
        <f t="shared" si="1"/>
        <v>0</v>
      </c>
      <c r="F68" s="4">
        <v>29.99</v>
      </c>
      <c r="G68" s="5">
        <v>29.99</v>
      </c>
      <c r="H68" s="6">
        <f t="shared" si="2"/>
        <v>0</v>
      </c>
      <c r="I68" s="7">
        <f t="shared" si="3"/>
        <v>0</v>
      </c>
      <c r="J68" s="8">
        <v>29.99</v>
      </c>
      <c r="K68" s="5">
        <v>29.99</v>
      </c>
      <c r="L68" s="6">
        <f t="shared" si="4"/>
        <v>0</v>
      </c>
      <c r="M68" s="7">
        <f t="shared" si="5"/>
        <v>0</v>
      </c>
      <c r="N68" s="8">
        <v>31.99</v>
      </c>
      <c r="O68" s="5">
        <v>31.99</v>
      </c>
      <c r="P68" s="6">
        <f t="shared" si="6"/>
        <v>0</v>
      </c>
      <c r="Q68" s="7">
        <f t="shared" si="7"/>
        <v>0</v>
      </c>
      <c r="R68" s="8">
        <v>34.950000000000003</v>
      </c>
      <c r="S68" s="5">
        <v>34.950000000000003</v>
      </c>
      <c r="T68" s="6">
        <f t="shared" si="8"/>
        <v>0</v>
      </c>
      <c r="U68" s="7">
        <f t="shared" si="9"/>
        <v>0</v>
      </c>
      <c r="V68" s="8">
        <v>29.99</v>
      </c>
      <c r="W68" s="5">
        <v>29.99</v>
      </c>
      <c r="X68" s="6">
        <f t="shared" si="10"/>
        <v>0</v>
      </c>
      <c r="Y68" s="7">
        <f t="shared" si="11"/>
        <v>0</v>
      </c>
      <c r="Z68" s="8">
        <v>32.99</v>
      </c>
      <c r="AA68" s="5">
        <v>32.99</v>
      </c>
      <c r="AB68" s="6">
        <f t="shared" si="12"/>
        <v>0</v>
      </c>
      <c r="AC68" s="7">
        <f t="shared" si="13"/>
        <v>0</v>
      </c>
      <c r="AD68" s="8">
        <v>29.99</v>
      </c>
      <c r="AE68" s="5">
        <v>29.99</v>
      </c>
      <c r="AF68" s="6">
        <f t="shared" si="14"/>
        <v>0</v>
      </c>
      <c r="AG68" s="7">
        <f t="shared" si="15"/>
        <v>0</v>
      </c>
      <c r="AH68" s="8">
        <v>29.99</v>
      </c>
      <c r="AI68" s="5"/>
      <c r="AJ68" s="6" t="str">
        <f t="shared" si="16"/>
        <v/>
      </c>
      <c r="AK68" s="7" t="str">
        <f t="shared" si="17"/>
        <v/>
      </c>
      <c r="AL68" s="8">
        <v>31.99</v>
      </c>
      <c r="AM68" s="5">
        <v>31.99</v>
      </c>
      <c r="AN68" s="6">
        <f t="shared" si="18"/>
        <v>0</v>
      </c>
      <c r="AO68" s="7">
        <f t="shared" si="19"/>
        <v>0</v>
      </c>
      <c r="AP68" s="8">
        <v>31.99</v>
      </c>
      <c r="AQ68" s="5">
        <v>31.99</v>
      </c>
      <c r="AR68" s="6">
        <f t="shared" si="20"/>
        <v>0</v>
      </c>
      <c r="AS68" s="7">
        <f t="shared" si="21"/>
        <v>0</v>
      </c>
      <c r="AT68" s="8">
        <v>29.99</v>
      </c>
      <c r="AU68" s="5">
        <v>29.99</v>
      </c>
      <c r="AV68" s="6">
        <f t="shared" si="22"/>
        <v>0</v>
      </c>
      <c r="AW68" s="7">
        <f t="shared" si="23"/>
        <v>0</v>
      </c>
      <c r="AX68" s="8">
        <v>29.99</v>
      </c>
      <c r="AY68" s="5">
        <v>29.99</v>
      </c>
      <c r="AZ68" s="6">
        <f t="shared" si="24"/>
        <v>0</v>
      </c>
      <c r="BA68" s="7">
        <f t="shared" si="25"/>
        <v>0</v>
      </c>
      <c r="BB68" s="8">
        <v>29.99</v>
      </c>
      <c r="BC68" s="5">
        <v>29.99</v>
      </c>
      <c r="BD68" s="6">
        <f t="shared" si="26"/>
        <v>0</v>
      </c>
      <c r="BE68" s="7">
        <f t="shared" si="27"/>
        <v>0</v>
      </c>
      <c r="BF68" s="8"/>
      <c r="BG68" s="5">
        <v>29.99</v>
      </c>
      <c r="BH68" s="6" t="str">
        <f t="shared" si="28"/>
        <v/>
      </c>
      <c r="BI68" s="7" t="str">
        <f t="shared" si="29"/>
        <v/>
      </c>
      <c r="BJ68" s="8">
        <v>29.49</v>
      </c>
      <c r="BK68" s="5">
        <v>27.99</v>
      </c>
      <c r="BL68" s="6">
        <f t="shared" si="30"/>
        <v>-1.5</v>
      </c>
      <c r="BM68" s="7">
        <f t="shared" si="31"/>
        <v>-5.0999999999999996</v>
      </c>
      <c r="BN68" s="8">
        <v>29.99</v>
      </c>
      <c r="BO68" s="5">
        <v>29.99</v>
      </c>
      <c r="BP68" s="6">
        <f t="shared" si="32"/>
        <v>0</v>
      </c>
      <c r="BQ68" s="7">
        <f t="shared" si="33"/>
        <v>0</v>
      </c>
      <c r="BR68" s="8">
        <v>29.99</v>
      </c>
      <c r="BS68" s="5">
        <v>29.99</v>
      </c>
      <c r="BT68" s="6">
        <f t="shared" si="34"/>
        <v>0</v>
      </c>
      <c r="BU68" s="7">
        <f t="shared" si="35"/>
        <v>0</v>
      </c>
      <c r="BV68">
        <f t="shared" si="43"/>
        <v>29.49</v>
      </c>
      <c r="BW68">
        <f t="shared" si="43"/>
        <v>27.99</v>
      </c>
      <c r="BX68">
        <f t="shared" si="44"/>
        <v>34.950000000000003</v>
      </c>
      <c r="BY68">
        <f t="shared" si="44"/>
        <v>34.950000000000003</v>
      </c>
      <c r="BZ68">
        <f t="shared" si="45"/>
        <v>30.83</v>
      </c>
      <c r="CA68">
        <f t="shared" si="45"/>
        <v>30.74</v>
      </c>
      <c r="CB68">
        <f t="shared" si="46"/>
        <v>1.47</v>
      </c>
      <c r="CC68">
        <f t="shared" si="46"/>
        <v>1.59</v>
      </c>
      <c r="CD68">
        <f t="shared" si="47"/>
        <v>5.46</v>
      </c>
      <c r="CE68">
        <f t="shared" si="47"/>
        <v>6.96</v>
      </c>
      <c r="CF68">
        <f t="shared" si="42"/>
        <v>17.7</v>
      </c>
      <c r="CG68">
        <f t="shared" si="42"/>
        <v>22.6</v>
      </c>
      <c r="CH68" s="20" t="b">
        <f t="shared" si="41"/>
        <v>1</v>
      </c>
    </row>
    <row r="69" spans="1:86" x14ac:dyDescent="0.25">
      <c r="A69" s="31" t="s">
        <v>124</v>
      </c>
      <c r="B69" s="31" t="s">
        <v>55</v>
      </c>
      <c r="C69" s="32">
        <v>10947</v>
      </c>
      <c r="D69" s="32" t="b">
        <f t="shared" ref="D69:E132" si="48">IF(AND(F69&lt;&gt;"",J69&lt;&gt;"",N69&lt;&gt;"",R69&lt;&gt;"",V69&lt;&gt;"",Z69&lt;&gt;"",AD69&lt;&gt;"",AH69&lt;&gt;"",AL69&lt;&gt;"",AP69&lt;&gt;"",AT69&lt;&gt;"",AX69&lt;&gt;"",BB69&lt;&gt;"",BF69&lt;&gt;"",BJ69&lt;&gt;"",BN69&lt;&gt;"",BR69&lt;&gt;""),TRUE,FALSE)</f>
        <v>1</v>
      </c>
      <c r="E69" s="32" t="b">
        <f t="shared" si="48"/>
        <v>1</v>
      </c>
      <c r="F69" s="4">
        <v>54.99</v>
      </c>
      <c r="G69" s="5">
        <v>49.99</v>
      </c>
      <c r="H69" s="6">
        <f t="shared" ref="H69:H132" si="49">IF(AND(F69&gt;0,G69&gt;0),G69-F69,"")</f>
        <v>-5</v>
      </c>
      <c r="I69" s="7">
        <f t="shared" ref="I69:I132" si="50">IF(AND(F69&gt;0,G69&gt;0),ROUND(100*(G69/F69-1),1),"")</f>
        <v>-9.1</v>
      </c>
      <c r="J69" s="8">
        <v>44.99</v>
      </c>
      <c r="K69" s="5">
        <v>49.99</v>
      </c>
      <c r="L69" s="6">
        <f t="shared" ref="L69:L132" si="51">IF(AND(J69&gt;0,K69&gt;0),K69-J69,"")</f>
        <v>5</v>
      </c>
      <c r="M69" s="7">
        <f t="shared" ref="M69:M132" si="52">IF(AND(J69&gt;0,K69&gt;0),ROUND(100*(K69/J69-1),1),"")</f>
        <v>11.1</v>
      </c>
      <c r="N69" s="8">
        <v>52.9</v>
      </c>
      <c r="O69" s="5">
        <v>52.99</v>
      </c>
      <c r="P69" s="6">
        <f t="shared" ref="P69:P132" si="53">IF(AND(N69&gt;0,O69&gt;0),O69-N69,"")</f>
        <v>9.0000000000003411E-2</v>
      </c>
      <c r="Q69" s="7">
        <f t="shared" ref="Q69:Q132" si="54">IF(AND(N69&gt;0,O69&gt;0),ROUND(100*(O69/N69-1),1),"")</f>
        <v>0.2</v>
      </c>
      <c r="R69" s="8">
        <v>59.95</v>
      </c>
      <c r="S69" s="5">
        <v>59.95</v>
      </c>
      <c r="T69" s="6">
        <f t="shared" ref="T69:T132" si="55">IF(AND(R69&gt;0,S69&gt;0),S69-R69,"")</f>
        <v>0</v>
      </c>
      <c r="U69" s="7">
        <f t="shared" ref="U69:U132" si="56">IF(AND(R69&gt;0,S69&gt;0),ROUND(100*(S69/R69-1),1),"")</f>
        <v>0</v>
      </c>
      <c r="V69" s="8">
        <v>49.99</v>
      </c>
      <c r="W69" s="5">
        <v>49.99</v>
      </c>
      <c r="X69" s="6">
        <f t="shared" ref="X69:X132" si="57">IF(AND(V69&gt;0,W69&gt;0),W69-V69,"")</f>
        <v>0</v>
      </c>
      <c r="Y69" s="7">
        <f t="shared" ref="Y69:Y132" si="58">IF(AND(V69&gt;0,W69&gt;0),ROUND(100*(W69/V69-1),1),"")</f>
        <v>0</v>
      </c>
      <c r="Z69" s="8">
        <v>49.99</v>
      </c>
      <c r="AA69" s="5">
        <v>49.99</v>
      </c>
      <c r="AB69" s="6">
        <f t="shared" ref="AB69:AB132" si="59">IF(AND(Z69&gt;0,AA69&gt;0),AA69-Z69,"")</f>
        <v>0</v>
      </c>
      <c r="AC69" s="7">
        <f t="shared" ref="AC69:AC132" si="60">IF(AND(Z69&gt;0,AA69&gt;0),ROUND(100*(AA69/Z69-1),1),"")</f>
        <v>0</v>
      </c>
      <c r="AD69" s="8">
        <v>49.99</v>
      </c>
      <c r="AE69" s="5">
        <v>49.99</v>
      </c>
      <c r="AF69" s="6">
        <f t="shared" ref="AF69:AF132" si="61">IF(AND(AD69&gt;0,AE69&gt;0),AE69-AD69,"")</f>
        <v>0</v>
      </c>
      <c r="AG69" s="7">
        <f t="shared" ref="AG69:AG132" si="62">IF(AND(AD69&gt;0,AE69&gt;0),ROUND(100*(AE69/AD69-1),1),"")</f>
        <v>0</v>
      </c>
      <c r="AH69" s="8">
        <v>49.99</v>
      </c>
      <c r="AI69" s="5">
        <v>49.99</v>
      </c>
      <c r="AJ69" s="6">
        <f t="shared" ref="AJ69:AJ132" si="63">IF(AND(AH69&gt;0,AI69&gt;0),AI69-AH69,"")</f>
        <v>0</v>
      </c>
      <c r="AK69" s="7">
        <f t="shared" ref="AK69:AK132" si="64">IF(AND(AH69&gt;0,AI69&gt;0),ROUND(100*(AI69/AH69-1),1),"")</f>
        <v>0</v>
      </c>
      <c r="AL69" s="8">
        <v>52.9</v>
      </c>
      <c r="AM69" s="5">
        <v>52.99</v>
      </c>
      <c r="AN69" s="6">
        <f t="shared" ref="AN69:AN132" si="65">IF(AND(AL69&gt;0,AM69&gt;0),AM69-AL69,"")</f>
        <v>9.0000000000003411E-2</v>
      </c>
      <c r="AO69" s="7">
        <f t="shared" ref="AO69:AO132" si="66">IF(AND(AL69&gt;0,AM69&gt;0),ROUND(100*(AM69/AL69-1),1),"")</f>
        <v>0.2</v>
      </c>
      <c r="AP69" s="8">
        <v>52.9</v>
      </c>
      <c r="AQ69" s="5">
        <v>52.99</v>
      </c>
      <c r="AR69" s="6">
        <f t="shared" ref="AR69:AR132" si="67">IF(AND(AP69&gt;0,AQ69&gt;0),AQ69-AP69,"")</f>
        <v>9.0000000000003411E-2</v>
      </c>
      <c r="AS69" s="7">
        <f t="shared" ref="AS69:AS132" si="68">IF(AND(AP69&gt;0,AQ69&gt;0),ROUND(100*(AQ69/AP69-1),1),"")</f>
        <v>0.2</v>
      </c>
      <c r="AT69" s="8">
        <v>49.99</v>
      </c>
      <c r="AU69" s="5">
        <v>49.99</v>
      </c>
      <c r="AV69" s="6">
        <f t="shared" ref="AV69:AV132" si="69">IF(AND(AT69&gt;0,AU69&gt;0),AU69-AT69,"")</f>
        <v>0</v>
      </c>
      <c r="AW69" s="7">
        <f t="shared" ref="AW69:AW132" si="70">IF(AND(AT69&gt;0,AU69&gt;0),ROUND(100*(AU69/AT69-1),1),"")</f>
        <v>0</v>
      </c>
      <c r="AX69" s="8">
        <v>54.99</v>
      </c>
      <c r="AY69" s="5">
        <v>49.99</v>
      </c>
      <c r="AZ69" s="6">
        <f t="shared" ref="AZ69:AZ132" si="71">IF(AND(AX69&gt;0,AY69&gt;0),AY69-AX69,"")</f>
        <v>-5</v>
      </c>
      <c r="BA69" s="7">
        <f t="shared" ref="BA69:BA132" si="72">IF(AND(AX69&gt;0,AY69&gt;0),ROUND(100*(AY69/AX69-1),1),"")</f>
        <v>-9.1</v>
      </c>
      <c r="BB69" s="8">
        <v>44.99</v>
      </c>
      <c r="BC69" s="5">
        <v>49.99</v>
      </c>
      <c r="BD69" s="6">
        <f t="shared" ref="BD69:BD132" si="73">IF(AND(BB69&gt;0,BC69&gt;0),BC69-BB69,"")</f>
        <v>5</v>
      </c>
      <c r="BE69" s="7">
        <f t="shared" ref="BE69:BE132" si="74">IF(AND(BB69&gt;0,BC69&gt;0),ROUND(100*(BC69/BB69-1),1),"")</f>
        <v>11.1</v>
      </c>
      <c r="BF69" s="8">
        <v>49.99</v>
      </c>
      <c r="BG69" s="5">
        <v>49.99</v>
      </c>
      <c r="BH69" s="6">
        <f t="shared" ref="BH69:BH132" si="75">IF(AND(BF69&gt;0,BG69&gt;0),BG69-BF69,"")</f>
        <v>0</v>
      </c>
      <c r="BI69" s="7">
        <f t="shared" ref="BI69:BI132" si="76">IF(AND(BF69&gt;0,BG69&gt;0),ROUND(100*(BG69/BF69-1),1),"")</f>
        <v>0</v>
      </c>
      <c r="BJ69" s="8">
        <v>44.99</v>
      </c>
      <c r="BK69" s="5">
        <v>48.99</v>
      </c>
      <c r="BL69" s="6">
        <f t="shared" ref="BL69:BL132" si="77">IF(AND(BJ69&gt;0,BK69&gt;0),BK69-BJ69,"")</f>
        <v>4</v>
      </c>
      <c r="BM69" s="7">
        <f t="shared" ref="BM69:BM132" si="78">IF(AND(BJ69&gt;0,BK69&gt;0),ROUND(100*(BK69/BJ69-1),1),"")</f>
        <v>8.9</v>
      </c>
      <c r="BN69" s="8">
        <v>54.99</v>
      </c>
      <c r="BO69" s="5">
        <v>54.99</v>
      </c>
      <c r="BP69" s="6">
        <f t="shared" ref="BP69:BP132" si="79">IF(AND(BN69&gt;0,BO69&gt;0),BO69-BN69,"")</f>
        <v>0</v>
      </c>
      <c r="BQ69" s="7">
        <f t="shared" ref="BQ69:BQ132" si="80">IF(AND(BN69&gt;0,BO69&gt;0),ROUND(100*(BO69/BN69-1),1),"")</f>
        <v>0</v>
      </c>
      <c r="BR69" s="8">
        <v>49.99</v>
      </c>
      <c r="BS69" s="5">
        <v>49.99</v>
      </c>
      <c r="BT69" s="6">
        <f t="shared" ref="BT69:BT132" si="81">IF(AND(BR69&gt;0,BS69&gt;0),BS69-BR69,"")</f>
        <v>0</v>
      </c>
      <c r="BU69" s="7">
        <f t="shared" ref="BU69:BU132" si="82">IF(AND(BR69&gt;0,BS69&gt;0),ROUND(100*(BS69/BR69-1),1),"")</f>
        <v>0</v>
      </c>
      <c r="BV69">
        <f t="shared" si="43"/>
        <v>44.99</v>
      </c>
      <c r="BW69">
        <f t="shared" si="43"/>
        <v>48.99</v>
      </c>
      <c r="BX69">
        <f t="shared" si="44"/>
        <v>59.95</v>
      </c>
      <c r="BY69">
        <f t="shared" si="44"/>
        <v>59.95</v>
      </c>
      <c r="BZ69">
        <f t="shared" si="45"/>
        <v>51.09</v>
      </c>
      <c r="CA69">
        <f t="shared" si="45"/>
        <v>51.34</v>
      </c>
      <c r="CB69">
        <f t="shared" si="46"/>
        <v>3.87</v>
      </c>
      <c r="CC69">
        <f t="shared" si="46"/>
        <v>2.67</v>
      </c>
      <c r="CD69">
        <f t="shared" si="47"/>
        <v>14.96</v>
      </c>
      <c r="CE69">
        <f t="shared" si="47"/>
        <v>10.96</v>
      </c>
      <c r="CF69">
        <f t="shared" si="42"/>
        <v>29.3</v>
      </c>
      <c r="CG69">
        <f t="shared" si="42"/>
        <v>21.3</v>
      </c>
      <c r="CH69" s="20" t="b">
        <f t="shared" ref="CH69:CH132" si="83">IF(AND(BW69=BV69,BY69=BX69,CA69=BZ69),FALSE,TRUE)</f>
        <v>1</v>
      </c>
    </row>
    <row r="70" spans="1:86" x14ac:dyDescent="0.25">
      <c r="A70" s="31" t="s">
        <v>125</v>
      </c>
      <c r="B70" s="31" t="s">
        <v>55</v>
      </c>
      <c r="C70" s="32">
        <v>10948</v>
      </c>
      <c r="D70" s="32" t="b">
        <f t="shared" si="48"/>
        <v>1</v>
      </c>
      <c r="E70" s="32" t="b">
        <f t="shared" si="48"/>
        <v>1</v>
      </c>
      <c r="F70" s="4">
        <v>109.99</v>
      </c>
      <c r="G70" s="5">
        <v>99.99</v>
      </c>
      <c r="H70" s="6">
        <f t="shared" si="49"/>
        <v>-10</v>
      </c>
      <c r="I70" s="7">
        <f t="shared" si="50"/>
        <v>-9.1</v>
      </c>
      <c r="J70" s="8">
        <v>99.99</v>
      </c>
      <c r="K70" s="5">
        <v>99.99</v>
      </c>
      <c r="L70" s="6">
        <f t="shared" si="51"/>
        <v>0</v>
      </c>
      <c r="M70" s="7">
        <f t="shared" si="52"/>
        <v>0</v>
      </c>
      <c r="N70" s="8">
        <v>109.99</v>
      </c>
      <c r="O70" s="5">
        <v>109.99</v>
      </c>
      <c r="P70" s="6">
        <f t="shared" si="53"/>
        <v>0</v>
      </c>
      <c r="Q70" s="7">
        <f t="shared" si="54"/>
        <v>0</v>
      </c>
      <c r="R70" s="8">
        <v>129.94999999999999</v>
      </c>
      <c r="S70" s="5">
        <v>129.94999999999999</v>
      </c>
      <c r="T70" s="6">
        <f t="shared" si="55"/>
        <v>0</v>
      </c>
      <c r="U70" s="7">
        <f t="shared" si="56"/>
        <v>0</v>
      </c>
      <c r="V70" s="8">
        <v>109.99</v>
      </c>
      <c r="W70" s="5">
        <v>99.99</v>
      </c>
      <c r="X70" s="6">
        <f t="shared" si="57"/>
        <v>-10</v>
      </c>
      <c r="Y70" s="7">
        <f t="shared" si="58"/>
        <v>-9.1</v>
      </c>
      <c r="Z70" s="8">
        <v>99.99</v>
      </c>
      <c r="AA70" s="5">
        <v>99.99</v>
      </c>
      <c r="AB70" s="6">
        <f t="shared" si="59"/>
        <v>0</v>
      </c>
      <c r="AC70" s="7">
        <f t="shared" si="60"/>
        <v>0</v>
      </c>
      <c r="AD70" s="8">
        <v>94.99</v>
      </c>
      <c r="AE70" s="5">
        <v>99.99</v>
      </c>
      <c r="AF70" s="6">
        <f t="shared" si="61"/>
        <v>5</v>
      </c>
      <c r="AG70" s="7">
        <f t="shared" si="62"/>
        <v>5.3</v>
      </c>
      <c r="AH70" s="8">
        <v>99.99</v>
      </c>
      <c r="AI70" s="5">
        <v>99.99</v>
      </c>
      <c r="AJ70" s="6">
        <f t="shared" si="63"/>
        <v>0</v>
      </c>
      <c r="AK70" s="7">
        <f t="shared" si="64"/>
        <v>0</v>
      </c>
      <c r="AL70" s="8">
        <v>109.99</v>
      </c>
      <c r="AM70" s="5">
        <v>109.99</v>
      </c>
      <c r="AN70" s="6">
        <f t="shared" si="65"/>
        <v>0</v>
      </c>
      <c r="AO70" s="7">
        <f t="shared" si="66"/>
        <v>0</v>
      </c>
      <c r="AP70" s="8">
        <v>109.99</v>
      </c>
      <c r="AQ70" s="5">
        <v>109.99</v>
      </c>
      <c r="AR70" s="6">
        <f t="shared" si="67"/>
        <v>0</v>
      </c>
      <c r="AS70" s="7">
        <f t="shared" si="68"/>
        <v>0</v>
      </c>
      <c r="AT70" s="8">
        <v>99.99</v>
      </c>
      <c r="AU70" s="5">
        <v>99.99</v>
      </c>
      <c r="AV70" s="6">
        <f t="shared" si="69"/>
        <v>0</v>
      </c>
      <c r="AW70" s="7">
        <f t="shared" si="70"/>
        <v>0</v>
      </c>
      <c r="AX70" s="8">
        <v>109.99</v>
      </c>
      <c r="AY70" s="5">
        <v>99.99</v>
      </c>
      <c r="AZ70" s="6">
        <f t="shared" si="71"/>
        <v>-10</v>
      </c>
      <c r="BA70" s="7">
        <f t="shared" si="72"/>
        <v>-9.1</v>
      </c>
      <c r="BB70" s="8">
        <v>99.99</v>
      </c>
      <c r="BC70" s="5">
        <v>99.99</v>
      </c>
      <c r="BD70" s="6">
        <f t="shared" si="73"/>
        <v>0</v>
      </c>
      <c r="BE70" s="7">
        <f t="shared" si="74"/>
        <v>0</v>
      </c>
      <c r="BF70" s="8">
        <v>109.99</v>
      </c>
      <c r="BG70" s="5">
        <v>99.99</v>
      </c>
      <c r="BH70" s="6">
        <f t="shared" si="75"/>
        <v>-10</v>
      </c>
      <c r="BI70" s="7">
        <f t="shared" si="76"/>
        <v>-9.1</v>
      </c>
      <c r="BJ70" s="8">
        <v>99.99</v>
      </c>
      <c r="BK70" s="5">
        <v>97.99</v>
      </c>
      <c r="BL70" s="6">
        <f t="shared" si="77"/>
        <v>-2</v>
      </c>
      <c r="BM70" s="7">
        <f t="shared" si="78"/>
        <v>-2</v>
      </c>
      <c r="BN70" s="8">
        <v>109.99</v>
      </c>
      <c r="BO70" s="5">
        <v>99.99</v>
      </c>
      <c r="BP70" s="6">
        <f t="shared" si="79"/>
        <v>-10</v>
      </c>
      <c r="BQ70" s="7">
        <f t="shared" si="80"/>
        <v>-9.1</v>
      </c>
      <c r="BR70" s="8">
        <v>109.99</v>
      </c>
      <c r="BS70" s="5">
        <v>99.99</v>
      </c>
      <c r="BT70" s="6">
        <f t="shared" si="81"/>
        <v>-10</v>
      </c>
      <c r="BU70" s="7">
        <f t="shared" si="82"/>
        <v>-9.1</v>
      </c>
      <c r="BV70">
        <f t="shared" si="43"/>
        <v>94.99</v>
      </c>
      <c r="BW70">
        <f t="shared" si="43"/>
        <v>97.99</v>
      </c>
      <c r="BX70">
        <f t="shared" si="44"/>
        <v>129.94999999999999</v>
      </c>
      <c r="BY70">
        <f t="shared" si="44"/>
        <v>129.94999999999999</v>
      </c>
      <c r="BZ70">
        <f t="shared" si="45"/>
        <v>106.75</v>
      </c>
      <c r="CA70">
        <f t="shared" si="45"/>
        <v>103.4</v>
      </c>
      <c r="CB70">
        <f t="shared" si="46"/>
        <v>7.84</v>
      </c>
      <c r="CC70">
        <f t="shared" si="46"/>
        <v>7.68</v>
      </c>
      <c r="CD70">
        <f t="shared" si="47"/>
        <v>34.96</v>
      </c>
      <c r="CE70">
        <f t="shared" si="47"/>
        <v>31.96</v>
      </c>
      <c r="CF70">
        <f t="shared" si="42"/>
        <v>32.700000000000003</v>
      </c>
      <c r="CG70">
        <f t="shared" si="42"/>
        <v>30.9</v>
      </c>
      <c r="CH70" s="20" t="b">
        <f t="shared" si="83"/>
        <v>1</v>
      </c>
    </row>
    <row r="71" spans="1:86" x14ac:dyDescent="0.25">
      <c r="A71" s="31" t="s">
        <v>126</v>
      </c>
      <c r="B71" s="31" t="s">
        <v>55</v>
      </c>
      <c r="C71" s="32">
        <v>10949</v>
      </c>
      <c r="D71" s="32" t="b">
        <f t="shared" si="48"/>
        <v>1</v>
      </c>
      <c r="E71" s="32" t="b">
        <f t="shared" si="48"/>
        <v>1</v>
      </c>
      <c r="F71" s="4">
        <v>9.99</v>
      </c>
      <c r="G71" s="5">
        <v>9.99</v>
      </c>
      <c r="H71" s="6">
        <f t="shared" si="49"/>
        <v>0</v>
      </c>
      <c r="I71" s="7">
        <f t="shared" si="50"/>
        <v>0</v>
      </c>
      <c r="J71" s="8">
        <v>9.99</v>
      </c>
      <c r="K71" s="5">
        <v>9.99</v>
      </c>
      <c r="L71" s="6">
        <f t="shared" si="51"/>
        <v>0</v>
      </c>
      <c r="M71" s="7">
        <f t="shared" si="52"/>
        <v>0</v>
      </c>
      <c r="N71" s="8">
        <v>9.99</v>
      </c>
      <c r="O71" s="5">
        <v>9.99</v>
      </c>
      <c r="P71" s="6">
        <f t="shared" si="53"/>
        <v>0</v>
      </c>
      <c r="Q71" s="7">
        <f t="shared" si="54"/>
        <v>0</v>
      </c>
      <c r="R71" s="8">
        <v>12.95</v>
      </c>
      <c r="S71" s="5">
        <v>12.95</v>
      </c>
      <c r="T71" s="6">
        <f t="shared" si="55"/>
        <v>0</v>
      </c>
      <c r="U71" s="7">
        <f t="shared" si="56"/>
        <v>0</v>
      </c>
      <c r="V71" s="8">
        <v>9.99</v>
      </c>
      <c r="W71" s="5">
        <v>9.99</v>
      </c>
      <c r="X71" s="6">
        <f t="shared" si="57"/>
        <v>0</v>
      </c>
      <c r="Y71" s="7">
        <f t="shared" si="58"/>
        <v>0</v>
      </c>
      <c r="Z71" s="8">
        <v>9.99</v>
      </c>
      <c r="AA71" s="5">
        <v>9.99</v>
      </c>
      <c r="AB71" s="6">
        <f t="shared" si="59"/>
        <v>0</v>
      </c>
      <c r="AC71" s="7">
        <f t="shared" si="60"/>
        <v>0</v>
      </c>
      <c r="AD71" s="8">
        <v>9.99</v>
      </c>
      <c r="AE71" s="5">
        <v>9.99</v>
      </c>
      <c r="AF71" s="6">
        <f t="shared" si="61"/>
        <v>0</v>
      </c>
      <c r="AG71" s="7">
        <f t="shared" si="62"/>
        <v>0</v>
      </c>
      <c r="AH71" s="8">
        <v>9.99</v>
      </c>
      <c r="AI71" s="5">
        <v>9.99</v>
      </c>
      <c r="AJ71" s="6">
        <f t="shared" si="63"/>
        <v>0</v>
      </c>
      <c r="AK71" s="7">
        <f t="shared" si="64"/>
        <v>0</v>
      </c>
      <c r="AL71" s="8">
        <v>9.99</v>
      </c>
      <c r="AM71" s="5">
        <v>9.99</v>
      </c>
      <c r="AN71" s="6">
        <f t="shared" si="65"/>
        <v>0</v>
      </c>
      <c r="AO71" s="7">
        <f t="shared" si="66"/>
        <v>0</v>
      </c>
      <c r="AP71" s="8">
        <v>9.99</v>
      </c>
      <c r="AQ71" s="5">
        <v>9.99</v>
      </c>
      <c r="AR71" s="6">
        <f t="shared" si="67"/>
        <v>0</v>
      </c>
      <c r="AS71" s="7">
        <f t="shared" si="68"/>
        <v>0</v>
      </c>
      <c r="AT71" s="8">
        <v>9.99</v>
      </c>
      <c r="AU71" s="5">
        <v>9.99</v>
      </c>
      <c r="AV71" s="6">
        <f t="shared" si="69"/>
        <v>0</v>
      </c>
      <c r="AW71" s="7">
        <f t="shared" si="70"/>
        <v>0</v>
      </c>
      <c r="AX71" s="8">
        <v>9.99</v>
      </c>
      <c r="AY71" s="5">
        <v>9.99</v>
      </c>
      <c r="AZ71" s="6">
        <f t="shared" si="71"/>
        <v>0</v>
      </c>
      <c r="BA71" s="7">
        <f t="shared" si="72"/>
        <v>0</v>
      </c>
      <c r="BB71" s="8">
        <v>9.99</v>
      </c>
      <c r="BC71" s="5">
        <v>9.99</v>
      </c>
      <c r="BD71" s="6">
        <f t="shared" si="73"/>
        <v>0</v>
      </c>
      <c r="BE71" s="7">
        <f t="shared" si="74"/>
        <v>0</v>
      </c>
      <c r="BF71" s="8">
        <v>9.99</v>
      </c>
      <c r="BG71" s="5">
        <v>9.99</v>
      </c>
      <c r="BH71" s="6">
        <f t="shared" si="75"/>
        <v>0</v>
      </c>
      <c r="BI71" s="7">
        <f t="shared" si="76"/>
        <v>0</v>
      </c>
      <c r="BJ71" s="8">
        <v>9.49</v>
      </c>
      <c r="BK71" s="5">
        <v>9.2899999999999991</v>
      </c>
      <c r="BL71" s="6">
        <f t="shared" si="77"/>
        <v>-0.20000000000000107</v>
      </c>
      <c r="BM71" s="7">
        <f t="shared" si="78"/>
        <v>-2.1</v>
      </c>
      <c r="BN71" s="8">
        <v>9.99</v>
      </c>
      <c r="BO71" s="5">
        <v>9.99</v>
      </c>
      <c r="BP71" s="6">
        <f t="shared" si="79"/>
        <v>0</v>
      </c>
      <c r="BQ71" s="7">
        <f t="shared" si="80"/>
        <v>0</v>
      </c>
      <c r="BR71" s="8">
        <v>9.99</v>
      </c>
      <c r="BS71" s="5">
        <v>9.99</v>
      </c>
      <c r="BT71" s="6">
        <f t="shared" si="81"/>
        <v>0</v>
      </c>
      <c r="BU71" s="7">
        <f t="shared" si="82"/>
        <v>0</v>
      </c>
      <c r="BV71">
        <f t="shared" si="43"/>
        <v>9.49</v>
      </c>
      <c r="BW71">
        <f t="shared" si="43"/>
        <v>9.2899999999999991</v>
      </c>
      <c r="BX71">
        <f t="shared" si="44"/>
        <v>12.95</v>
      </c>
      <c r="BY71">
        <f t="shared" si="44"/>
        <v>12.95</v>
      </c>
      <c r="BZ71">
        <f t="shared" si="45"/>
        <v>10.130000000000001</v>
      </c>
      <c r="CA71">
        <f t="shared" si="45"/>
        <v>10.119999999999999</v>
      </c>
      <c r="CB71">
        <f t="shared" si="46"/>
        <v>0.71</v>
      </c>
      <c r="CC71">
        <f t="shared" si="46"/>
        <v>0.73</v>
      </c>
      <c r="CD71">
        <f t="shared" si="47"/>
        <v>3.46</v>
      </c>
      <c r="CE71">
        <f t="shared" si="47"/>
        <v>3.66</v>
      </c>
      <c r="CF71">
        <f t="shared" si="42"/>
        <v>34.200000000000003</v>
      </c>
      <c r="CG71">
        <f t="shared" si="42"/>
        <v>36.200000000000003</v>
      </c>
      <c r="CH71" s="20" t="b">
        <f t="shared" si="83"/>
        <v>1</v>
      </c>
    </row>
    <row r="72" spans="1:86" x14ac:dyDescent="0.25">
      <c r="A72" s="31" t="s">
        <v>127</v>
      </c>
      <c r="B72" s="31" t="s">
        <v>55</v>
      </c>
      <c r="C72" s="32">
        <v>10950</v>
      </c>
      <c r="D72" s="32" t="b">
        <f t="shared" si="48"/>
        <v>1</v>
      </c>
      <c r="E72" s="32" t="b">
        <f t="shared" si="48"/>
        <v>1</v>
      </c>
      <c r="F72" s="4">
        <v>19.989999999999998</v>
      </c>
      <c r="G72" s="5">
        <v>19.989999999999998</v>
      </c>
      <c r="H72" s="6">
        <f t="shared" si="49"/>
        <v>0</v>
      </c>
      <c r="I72" s="7">
        <f t="shared" si="50"/>
        <v>0</v>
      </c>
      <c r="J72" s="8">
        <v>19.989999999999998</v>
      </c>
      <c r="K72" s="5">
        <v>19.989999999999998</v>
      </c>
      <c r="L72" s="6">
        <f t="shared" si="51"/>
        <v>0</v>
      </c>
      <c r="M72" s="7">
        <f t="shared" si="52"/>
        <v>0</v>
      </c>
      <c r="N72" s="8">
        <v>19.989999999999998</v>
      </c>
      <c r="O72" s="5">
        <v>19.989999999999998</v>
      </c>
      <c r="P72" s="6">
        <f t="shared" si="53"/>
        <v>0</v>
      </c>
      <c r="Q72" s="7">
        <f t="shared" si="54"/>
        <v>0</v>
      </c>
      <c r="R72" s="8">
        <v>24.95</v>
      </c>
      <c r="S72" s="5">
        <v>24.95</v>
      </c>
      <c r="T72" s="6">
        <f t="shared" si="55"/>
        <v>0</v>
      </c>
      <c r="U72" s="7">
        <f t="shared" si="56"/>
        <v>0</v>
      </c>
      <c r="V72" s="8">
        <v>19.989999999999998</v>
      </c>
      <c r="W72" s="5">
        <v>19.989999999999998</v>
      </c>
      <c r="X72" s="6">
        <f t="shared" si="57"/>
        <v>0</v>
      </c>
      <c r="Y72" s="7">
        <f t="shared" si="58"/>
        <v>0</v>
      </c>
      <c r="Z72" s="8">
        <v>19.989999999999998</v>
      </c>
      <c r="AA72" s="5">
        <v>19.989999999999998</v>
      </c>
      <c r="AB72" s="6">
        <f t="shared" si="59"/>
        <v>0</v>
      </c>
      <c r="AC72" s="7">
        <f t="shared" si="60"/>
        <v>0</v>
      </c>
      <c r="AD72" s="8">
        <v>19.989999999999998</v>
      </c>
      <c r="AE72" s="5">
        <v>19.989999999999998</v>
      </c>
      <c r="AF72" s="6">
        <f t="shared" si="61"/>
        <v>0</v>
      </c>
      <c r="AG72" s="7">
        <f t="shared" si="62"/>
        <v>0</v>
      </c>
      <c r="AH72" s="8">
        <v>19.989999999999998</v>
      </c>
      <c r="AI72" s="5">
        <v>19.989999999999998</v>
      </c>
      <c r="AJ72" s="6">
        <f t="shared" si="63"/>
        <v>0</v>
      </c>
      <c r="AK72" s="7">
        <f t="shared" si="64"/>
        <v>0</v>
      </c>
      <c r="AL72" s="8">
        <v>19.989999999999998</v>
      </c>
      <c r="AM72" s="5">
        <v>19.989999999999998</v>
      </c>
      <c r="AN72" s="6">
        <f t="shared" si="65"/>
        <v>0</v>
      </c>
      <c r="AO72" s="7">
        <f t="shared" si="66"/>
        <v>0</v>
      </c>
      <c r="AP72" s="8">
        <v>19.989999999999998</v>
      </c>
      <c r="AQ72" s="5">
        <v>19.989999999999998</v>
      </c>
      <c r="AR72" s="6">
        <f t="shared" si="67"/>
        <v>0</v>
      </c>
      <c r="AS72" s="7">
        <f t="shared" si="68"/>
        <v>0</v>
      </c>
      <c r="AT72" s="8">
        <v>19.989999999999998</v>
      </c>
      <c r="AU72" s="5">
        <v>19.989999999999998</v>
      </c>
      <c r="AV72" s="6">
        <f t="shared" si="69"/>
        <v>0</v>
      </c>
      <c r="AW72" s="7">
        <f t="shared" si="70"/>
        <v>0</v>
      </c>
      <c r="AX72" s="8">
        <v>19.989999999999998</v>
      </c>
      <c r="AY72" s="5">
        <v>19.989999999999998</v>
      </c>
      <c r="AZ72" s="6">
        <f t="shared" si="71"/>
        <v>0</v>
      </c>
      <c r="BA72" s="7">
        <f t="shared" si="72"/>
        <v>0</v>
      </c>
      <c r="BB72" s="8">
        <v>19.989999999999998</v>
      </c>
      <c r="BC72" s="5">
        <v>19.989999999999998</v>
      </c>
      <c r="BD72" s="6">
        <f t="shared" si="73"/>
        <v>0</v>
      </c>
      <c r="BE72" s="7">
        <f t="shared" si="74"/>
        <v>0</v>
      </c>
      <c r="BF72" s="8">
        <v>19.989999999999998</v>
      </c>
      <c r="BG72" s="5">
        <v>19.989999999999998</v>
      </c>
      <c r="BH72" s="6">
        <f t="shared" si="75"/>
        <v>0</v>
      </c>
      <c r="BI72" s="7">
        <f t="shared" si="76"/>
        <v>0</v>
      </c>
      <c r="BJ72" s="8">
        <v>19.489999999999998</v>
      </c>
      <c r="BK72" s="5">
        <v>18.489999999999998</v>
      </c>
      <c r="BL72" s="6">
        <f t="shared" si="77"/>
        <v>-1</v>
      </c>
      <c r="BM72" s="7">
        <f t="shared" si="78"/>
        <v>-5.0999999999999996</v>
      </c>
      <c r="BN72" s="8">
        <v>19.989999999999998</v>
      </c>
      <c r="BO72" s="5">
        <v>19.989999999999998</v>
      </c>
      <c r="BP72" s="6">
        <f t="shared" si="79"/>
        <v>0</v>
      </c>
      <c r="BQ72" s="7">
        <f t="shared" si="80"/>
        <v>0</v>
      </c>
      <c r="BR72" s="8">
        <v>19.989999999999998</v>
      </c>
      <c r="BS72" s="5">
        <v>19.989999999999998</v>
      </c>
      <c r="BT72" s="6">
        <f t="shared" si="81"/>
        <v>0</v>
      </c>
      <c r="BU72" s="7">
        <f t="shared" si="82"/>
        <v>0</v>
      </c>
      <c r="BV72">
        <f t="shared" si="43"/>
        <v>19.489999999999998</v>
      </c>
      <c r="BW72">
        <f t="shared" si="43"/>
        <v>18.489999999999998</v>
      </c>
      <c r="BX72">
        <f t="shared" si="44"/>
        <v>24.95</v>
      </c>
      <c r="BY72">
        <f t="shared" si="44"/>
        <v>24.95</v>
      </c>
      <c r="BZ72">
        <f t="shared" si="45"/>
        <v>20.25</v>
      </c>
      <c r="CA72">
        <f t="shared" si="45"/>
        <v>20.190000000000001</v>
      </c>
      <c r="CB72">
        <f t="shared" si="46"/>
        <v>1.18</v>
      </c>
      <c r="CC72">
        <f t="shared" si="46"/>
        <v>1.24</v>
      </c>
      <c r="CD72">
        <f t="shared" si="47"/>
        <v>5.46</v>
      </c>
      <c r="CE72">
        <f t="shared" si="47"/>
        <v>6.46</v>
      </c>
      <c r="CF72">
        <f t="shared" si="42"/>
        <v>27</v>
      </c>
      <c r="CG72">
        <f t="shared" si="42"/>
        <v>32</v>
      </c>
      <c r="CH72" s="20" t="b">
        <f t="shared" si="83"/>
        <v>1</v>
      </c>
    </row>
    <row r="73" spans="1:86" x14ac:dyDescent="0.25">
      <c r="A73" s="31" t="s">
        <v>128</v>
      </c>
      <c r="B73" s="31" t="s">
        <v>55</v>
      </c>
      <c r="C73" s="32">
        <v>10951</v>
      </c>
      <c r="D73" s="32" t="b">
        <f t="shared" si="48"/>
        <v>1</v>
      </c>
      <c r="E73" s="32" t="b">
        <f t="shared" si="48"/>
        <v>1</v>
      </c>
      <c r="F73" s="4">
        <v>29.99</v>
      </c>
      <c r="G73" s="5">
        <v>29.99</v>
      </c>
      <c r="H73" s="6">
        <f t="shared" si="49"/>
        <v>0</v>
      </c>
      <c r="I73" s="7">
        <f t="shared" si="50"/>
        <v>0</v>
      </c>
      <c r="J73" s="8">
        <v>29.99</v>
      </c>
      <c r="K73" s="5">
        <v>29.99</v>
      </c>
      <c r="L73" s="6">
        <f t="shared" si="51"/>
        <v>0</v>
      </c>
      <c r="M73" s="7">
        <f t="shared" si="52"/>
        <v>0</v>
      </c>
      <c r="N73" s="8">
        <v>31.99</v>
      </c>
      <c r="O73" s="5">
        <v>31.99</v>
      </c>
      <c r="P73" s="6">
        <f t="shared" si="53"/>
        <v>0</v>
      </c>
      <c r="Q73" s="7">
        <f t="shared" si="54"/>
        <v>0</v>
      </c>
      <c r="R73" s="8">
        <v>34.950000000000003</v>
      </c>
      <c r="S73" s="5">
        <v>34.950000000000003</v>
      </c>
      <c r="T73" s="6">
        <f t="shared" si="55"/>
        <v>0</v>
      </c>
      <c r="U73" s="7">
        <f t="shared" si="56"/>
        <v>0</v>
      </c>
      <c r="V73" s="8">
        <v>29.99</v>
      </c>
      <c r="W73" s="5">
        <v>29.99</v>
      </c>
      <c r="X73" s="6">
        <f t="shared" si="57"/>
        <v>0</v>
      </c>
      <c r="Y73" s="7">
        <f t="shared" si="58"/>
        <v>0</v>
      </c>
      <c r="Z73" s="8">
        <v>29.99</v>
      </c>
      <c r="AA73" s="5">
        <v>29.99</v>
      </c>
      <c r="AB73" s="6">
        <f t="shared" si="59"/>
        <v>0</v>
      </c>
      <c r="AC73" s="7">
        <f t="shared" si="60"/>
        <v>0</v>
      </c>
      <c r="AD73" s="8">
        <v>29.99</v>
      </c>
      <c r="AE73" s="5">
        <v>29.99</v>
      </c>
      <c r="AF73" s="6">
        <f t="shared" si="61"/>
        <v>0</v>
      </c>
      <c r="AG73" s="7">
        <f t="shared" si="62"/>
        <v>0</v>
      </c>
      <c r="AH73" s="8">
        <v>29.99</v>
      </c>
      <c r="AI73" s="5">
        <v>29.99</v>
      </c>
      <c r="AJ73" s="6">
        <f t="shared" si="63"/>
        <v>0</v>
      </c>
      <c r="AK73" s="7">
        <f t="shared" si="64"/>
        <v>0</v>
      </c>
      <c r="AL73" s="8">
        <v>31.99</v>
      </c>
      <c r="AM73" s="5">
        <v>31.99</v>
      </c>
      <c r="AN73" s="6">
        <f t="shared" si="65"/>
        <v>0</v>
      </c>
      <c r="AO73" s="7">
        <f t="shared" si="66"/>
        <v>0</v>
      </c>
      <c r="AP73" s="8">
        <v>31.99</v>
      </c>
      <c r="AQ73" s="5">
        <v>31.99</v>
      </c>
      <c r="AR73" s="6">
        <f t="shared" si="67"/>
        <v>0</v>
      </c>
      <c r="AS73" s="7">
        <f t="shared" si="68"/>
        <v>0</v>
      </c>
      <c r="AT73" s="8">
        <v>29.99</v>
      </c>
      <c r="AU73" s="5">
        <v>29.99</v>
      </c>
      <c r="AV73" s="6">
        <f t="shared" si="69"/>
        <v>0</v>
      </c>
      <c r="AW73" s="7">
        <f t="shared" si="70"/>
        <v>0</v>
      </c>
      <c r="AX73" s="8">
        <v>29.99</v>
      </c>
      <c r="AY73" s="5">
        <v>29.99</v>
      </c>
      <c r="AZ73" s="6">
        <f t="shared" si="71"/>
        <v>0</v>
      </c>
      <c r="BA73" s="7">
        <f t="shared" si="72"/>
        <v>0</v>
      </c>
      <c r="BB73" s="8">
        <v>29.99</v>
      </c>
      <c r="BC73" s="5">
        <v>29.99</v>
      </c>
      <c r="BD73" s="6">
        <f t="shared" si="73"/>
        <v>0</v>
      </c>
      <c r="BE73" s="7">
        <f t="shared" si="74"/>
        <v>0</v>
      </c>
      <c r="BF73" s="8">
        <v>29.99</v>
      </c>
      <c r="BG73" s="5">
        <v>29.99</v>
      </c>
      <c r="BH73" s="6">
        <f t="shared" si="75"/>
        <v>0</v>
      </c>
      <c r="BI73" s="7">
        <f t="shared" si="76"/>
        <v>0</v>
      </c>
      <c r="BJ73" s="8">
        <v>29.49</v>
      </c>
      <c r="BK73" s="5">
        <v>27.99</v>
      </c>
      <c r="BL73" s="6">
        <f t="shared" si="77"/>
        <v>-1.5</v>
      </c>
      <c r="BM73" s="7">
        <f t="shared" si="78"/>
        <v>-5.0999999999999996</v>
      </c>
      <c r="BN73" s="8">
        <v>29.99</v>
      </c>
      <c r="BO73" s="5">
        <v>29.99</v>
      </c>
      <c r="BP73" s="6">
        <f t="shared" si="79"/>
        <v>0</v>
      </c>
      <c r="BQ73" s="7">
        <f t="shared" si="80"/>
        <v>0</v>
      </c>
      <c r="BR73" s="8">
        <v>29.99</v>
      </c>
      <c r="BS73" s="5">
        <v>29.99</v>
      </c>
      <c r="BT73" s="6">
        <f t="shared" si="81"/>
        <v>0</v>
      </c>
      <c r="BU73" s="7">
        <f t="shared" si="82"/>
        <v>0</v>
      </c>
      <c r="BV73">
        <f t="shared" si="43"/>
        <v>29.49</v>
      </c>
      <c r="BW73">
        <f t="shared" si="43"/>
        <v>27.99</v>
      </c>
      <c r="BX73">
        <f t="shared" si="44"/>
        <v>34.950000000000003</v>
      </c>
      <c r="BY73">
        <f t="shared" si="44"/>
        <v>34.950000000000003</v>
      </c>
      <c r="BZ73">
        <f t="shared" si="45"/>
        <v>30.61</v>
      </c>
      <c r="CA73">
        <f t="shared" si="45"/>
        <v>30.52</v>
      </c>
      <c r="CB73">
        <f t="shared" si="46"/>
        <v>1.34</v>
      </c>
      <c r="CC73">
        <f t="shared" si="46"/>
        <v>1.45</v>
      </c>
      <c r="CD73">
        <f t="shared" si="47"/>
        <v>5.46</v>
      </c>
      <c r="CE73">
        <f t="shared" si="47"/>
        <v>6.96</v>
      </c>
      <c r="CF73">
        <f t="shared" si="42"/>
        <v>17.8</v>
      </c>
      <c r="CG73">
        <f t="shared" si="42"/>
        <v>22.8</v>
      </c>
      <c r="CH73" s="20" t="b">
        <f t="shared" si="83"/>
        <v>1</v>
      </c>
    </row>
    <row r="74" spans="1:86" x14ac:dyDescent="0.25">
      <c r="A74" s="31" t="s">
        <v>129</v>
      </c>
      <c r="B74" s="31" t="s">
        <v>55</v>
      </c>
      <c r="C74" s="32">
        <v>10952</v>
      </c>
      <c r="D74" s="32" t="b">
        <f t="shared" si="48"/>
        <v>1</v>
      </c>
      <c r="E74" s="32" t="b">
        <f t="shared" si="48"/>
        <v>1</v>
      </c>
      <c r="F74" s="4">
        <v>69.989999999999995</v>
      </c>
      <c r="G74" s="5">
        <v>69.989999999999995</v>
      </c>
      <c r="H74" s="6">
        <f t="shared" si="49"/>
        <v>0</v>
      </c>
      <c r="I74" s="7">
        <f t="shared" si="50"/>
        <v>0</v>
      </c>
      <c r="J74" s="8">
        <v>59.99</v>
      </c>
      <c r="K74" s="5">
        <v>69.989999999999995</v>
      </c>
      <c r="L74" s="6">
        <f t="shared" si="51"/>
        <v>9.9999999999999929</v>
      </c>
      <c r="M74" s="7">
        <f t="shared" si="52"/>
        <v>16.7</v>
      </c>
      <c r="N74" s="8">
        <v>74.989999999999995</v>
      </c>
      <c r="O74" s="5">
        <v>74.989999999999995</v>
      </c>
      <c r="P74" s="6">
        <f t="shared" si="53"/>
        <v>0</v>
      </c>
      <c r="Q74" s="7">
        <f t="shared" si="54"/>
        <v>0</v>
      </c>
      <c r="R74" s="8">
        <v>89.95</v>
      </c>
      <c r="S74" s="5">
        <v>89.95</v>
      </c>
      <c r="T74" s="6">
        <f t="shared" si="55"/>
        <v>0</v>
      </c>
      <c r="U74" s="7">
        <f t="shared" si="56"/>
        <v>0</v>
      </c>
      <c r="V74" s="8">
        <v>69.989999999999995</v>
      </c>
      <c r="W74" s="5">
        <v>69.989999999999995</v>
      </c>
      <c r="X74" s="6">
        <f t="shared" si="57"/>
        <v>0</v>
      </c>
      <c r="Y74" s="7">
        <f t="shared" si="58"/>
        <v>0</v>
      </c>
      <c r="Z74" s="8">
        <v>74.989999999999995</v>
      </c>
      <c r="AA74" s="5">
        <v>74.989999999999995</v>
      </c>
      <c r="AB74" s="6">
        <f t="shared" si="59"/>
        <v>0</v>
      </c>
      <c r="AC74" s="7">
        <f t="shared" si="60"/>
        <v>0</v>
      </c>
      <c r="AD74" s="8">
        <v>69.989999999999995</v>
      </c>
      <c r="AE74" s="5">
        <v>69.989999999999995</v>
      </c>
      <c r="AF74" s="6">
        <f t="shared" si="61"/>
        <v>0</v>
      </c>
      <c r="AG74" s="7">
        <f t="shared" si="62"/>
        <v>0</v>
      </c>
      <c r="AH74" s="8">
        <v>69.989999999999995</v>
      </c>
      <c r="AI74" s="5">
        <v>69.989999999999995</v>
      </c>
      <c r="AJ74" s="6">
        <f t="shared" si="63"/>
        <v>0</v>
      </c>
      <c r="AK74" s="7">
        <f t="shared" si="64"/>
        <v>0</v>
      </c>
      <c r="AL74" s="8">
        <v>74.989999999999995</v>
      </c>
      <c r="AM74" s="5">
        <v>74.989999999999995</v>
      </c>
      <c r="AN74" s="6">
        <f t="shared" si="65"/>
        <v>0</v>
      </c>
      <c r="AO74" s="7">
        <f t="shared" si="66"/>
        <v>0</v>
      </c>
      <c r="AP74" s="8">
        <v>74.989999999999995</v>
      </c>
      <c r="AQ74" s="5">
        <v>74.989999999999995</v>
      </c>
      <c r="AR74" s="6">
        <f t="shared" si="67"/>
        <v>0</v>
      </c>
      <c r="AS74" s="7">
        <f t="shared" si="68"/>
        <v>0</v>
      </c>
      <c r="AT74" s="8">
        <v>69.989999999999995</v>
      </c>
      <c r="AU74" s="5">
        <v>69.989999999999995</v>
      </c>
      <c r="AV74" s="6">
        <f t="shared" si="69"/>
        <v>0</v>
      </c>
      <c r="AW74" s="7">
        <f t="shared" si="70"/>
        <v>0</v>
      </c>
      <c r="AX74" s="8">
        <v>69.989999999999995</v>
      </c>
      <c r="AY74" s="5">
        <v>69.989999999999995</v>
      </c>
      <c r="AZ74" s="6">
        <f t="shared" si="71"/>
        <v>0</v>
      </c>
      <c r="BA74" s="7">
        <f t="shared" si="72"/>
        <v>0</v>
      </c>
      <c r="BB74" s="8">
        <v>59.99</v>
      </c>
      <c r="BC74" s="5">
        <v>69.989999999999995</v>
      </c>
      <c r="BD74" s="6">
        <f t="shared" si="73"/>
        <v>9.9999999999999929</v>
      </c>
      <c r="BE74" s="7">
        <f t="shared" si="74"/>
        <v>16.7</v>
      </c>
      <c r="BF74" s="8">
        <v>69.989999999999995</v>
      </c>
      <c r="BG74" s="5">
        <v>69.989999999999995</v>
      </c>
      <c r="BH74" s="6">
        <f t="shared" si="75"/>
        <v>0</v>
      </c>
      <c r="BI74" s="7">
        <f t="shared" si="76"/>
        <v>0</v>
      </c>
      <c r="BJ74" s="8">
        <v>62.99</v>
      </c>
      <c r="BK74" s="5">
        <v>68.989999999999995</v>
      </c>
      <c r="BL74" s="6">
        <f t="shared" si="77"/>
        <v>5.9999999999999929</v>
      </c>
      <c r="BM74" s="7">
        <f t="shared" si="78"/>
        <v>9.5</v>
      </c>
      <c r="BN74" s="8">
        <v>74.989999999999995</v>
      </c>
      <c r="BO74" s="5">
        <v>74.989999999999995</v>
      </c>
      <c r="BP74" s="6">
        <f t="shared" si="79"/>
        <v>0</v>
      </c>
      <c r="BQ74" s="7">
        <f t="shared" si="80"/>
        <v>0</v>
      </c>
      <c r="BR74" s="8">
        <v>69.989999999999995</v>
      </c>
      <c r="BS74" s="5">
        <v>69.989999999999995</v>
      </c>
      <c r="BT74" s="6">
        <f t="shared" si="81"/>
        <v>0</v>
      </c>
      <c r="BU74" s="7">
        <f t="shared" si="82"/>
        <v>0</v>
      </c>
      <c r="BV74">
        <f t="shared" si="43"/>
        <v>59.99</v>
      </c>
      <c r="BW74">
        <f t="shared" si="43"/>
        <v>68.989999999999995</v>
      </c>
      <c r="BX74">
        <f t="shared" si="44"/>
        <v>89.95</v>
      </c>
      <c r="BY74">
        <f t="shared" si="44"/>
        <v>89.95</v>
      </c>
      <c r="BZ74">
        <f t="shared" si="45"/>
        <v>71.05</v>
      </c>
      <c r="CA74">
        <f t="shared" si="45"/>
        <v>72.58</v>
      </c>
      <c r="CB74">
        <f t="shared" si="46"/>
        <v>6.66</v>
      </c>
      <c r="CC74">
        <f t="shared" si="46"/>
        <v>4.92</v>
      </c>
      <c r="CD74">
        <f t="shared" si="47"/>
        <v>29.96</v>
      </c>
      <c r="CE74">
        <f t="shared" si="47"/>
        <v>20.96</v>
      </c>
      <c r="CF74">
        <f t="shared" si="42"/>
        <v>42.2</v>
      </c>
      <c r="CG74">
        <f t="shared" si="42"/>
        <v>28.9</v>
      </c>
      <c r="CH74" s="20" t="b">
        <f t="shared" si="83"/>
        <v>1</v>
      </c>
    </row>
    <row r="75" spans="1:86" x14ac:dyDescent="0.25">
      <c r="A75" s="31" t="s">
        <v>130</v>
      </c>
      <c r="B75" s="31" t="s">
        <v>55</v>
      </c>
      <c r="C75" s="32">
        <v>10953</v>
      </c>
      <c r="D75" s="32" t="b">
        <f t="shared" si="48"/>
        <v>1</v>
      </c>
      <c r="E75" s="32" t="b">
        <f t="shared" si="48"/>
        <v>1</v>
      </c>
      <c r="F75" s="4">
        <v>9.99</v>
      </c>
      <c r="G75" s="5">
        <v>9.99</v>
      </c>
      <c r="H75" s="6">
        <f t="shared" si="49"/>
        <v>0</v>
      </c>
      <c r="I75" s="7">
        <f t="shared" si="50"/>
        <v>0</v>
      </c>
      <c r="J75" s="8">
        <v>9.99</v>
      </c>
      <c r="K75" s="5">
        <v>9.99</v>
      </c>
      <c r="L75" s="6">
        <f t="shared" si="51"/>
        <v>0</v>
      </c>
      <c r="M75" s="7">
        <f t="shared" si="52"/>
        <v>0</v>
      </c>
      <c r="N75" s="8">
        <v>9.99</v>
      </c>
      <c r="O75" s="5">
        <v>9.99</v>
      </c>
      <c r="P75" s="6">
        <f t="shared" si="53"/>
        <v>0</v>
      </c>
      <c r="Q75" s="7">
        <f t="shared" si="54"/>
        <v>0</v>
      </c>
      <c r="R75" s="8">
        <v>12.95</v>
      </c>
      <c r="S75" s="5">
        <v>12.95</v>
      </c>
      <c r="T75" s="6">
        <f t="shared" si="55"/>
        <v>0</v>
      </c>
      <c r="U75" s="7">
        <f t="shared" si="56"/>
        <v>0</v>
      </c>
      <c r="V75" s="8">
        <v>9.99</v>
      </c>
      <c r="W75" s="5">
        <v>9.99</v>
      </c>
      <c r="X75" s="6">
        <f t="shared" si="57"/>
        <v>0</v>
      </c>
      <c r="Y75" s="7">
        <f t="shared" si="58"/>
        <v>0</v>
      </c>
      <c r="Z75" s="8">
        <v>9.99</v>
      </c>
      <c r="AA75" s="5">
        <v>9.99</v>
      </c>
      <c r="AB75" s="6">
        <f t="shared" si="59"/>
        <v>0</v>
      </c>
      <c r="AC75" s="7">
        <f t="shared" si="60"/>
        <v>0</v>
      </c>
      <c r="AD75" s="8">
        <v>9.83</v>
      </c>
      <c r="AE75" s="5">
        <v>9.99</v>
      </c>
      <c r="AF75" s="6">
        <f t="shared" si="61"/>
        <v>0.16000000000000014</v>
      </c>
      <c r="AG75" s="7">
        <f t="shared" si="62"/>
        <v>1.6</v>
      </c>
      <c r="AH75" s="8">
        <v>9.99</v>
      </c>
      <c r="AI75" s="5">
        <v>9.99</v>
      </c>
      <c r="AJ75" s="6">
        <f t="shared" si="63"/>
        <v>0</v>
      </c>
      <c r="AK75" s="7">
        <f t="shared" si="64"/>
        <v>0</v>
      </c>
      <c r="AL75" s="8">
        <v>9.99</v>
      </c>
      <c r="AM75" s="5">
        <v>9.99</v>
      </c>
      <c r="AN75" s="6">
        <f t="shared" si="65"/>
        <v>0</v>
      </c>
      <c r="AO75" s="7">
        <f t="shared" si="66"/>
        <v>0</v>
      </c>
      <c r="AP75" s="8">
        <v>9.99</v>
      </c>
      <c r="AQ75" s="5">
        <v>9.99</v>
      </c>
      <c r="AR75" s="6">
        <f t="shared" si="67"/>
        <v>0</v>
      </c>
      <c r="AS75" s="7">
        <f t="shared" si="68"/>
        <v>0</v>
      </c>
      <c r="AT75" s="8">
        <v>9.99</v>
      </c>
      <c r="AU75" s="5">
        <v>9.99</v>
      </c>
      <c r="AV75" s="6">
        <f t="shared" si="69"/>
        <v>0</v>
      </c>
      <c r="AW75" s="7">
        <f t="shared" si="70"/>
        <v>0</v>
      </c>
      <c r="AX75" s="8">
        <v>9.99</v>
      </c>
      <c r="AY75" s="5">
        <v>9.99</v>
      </c>
      <c r="AZ75" s="6">
        <f t="shared" si="71"/>
        <v>0</v>
      </c>
      <c r="BA75" s="7">
        <f t="shared" si="72"/>
        <v>0</v>
      </c>
      <c r="BB75" s="8">
        <v>9.99</v>
      </c>
      <c r="BC75" s="5">
        <v>9.99</v>
      </c>
      <c r="BD75" s="6">
        <f t="shared" si="73"/>
        <v>0</v>
      </c>
      <c r="BE75" s="7">
        <f t="shared" si="74"/>
        <v>0</v>
      </c>
      <c r="BF75" s="8">
        <v>9.99</v>
      </c>
      <c r="BG75" s="5">
        <v>9.99</v>
      </c>
      <c r="BH75" s="6">
        <f t="shared" si="75"/>
        <v>0</v>
      </c>
      <c r="BI75" s="7">
        <f t="shared" si="76"/>
        <v>0</v>
      </c>
      <c r="BJ75" s="8">
        <v>9.49</v>
      </c>
      <c r="BK75" s="5">
        <v>9.2899999999999991</v>
      </c>
      <c r="BL75" s="6">
        <f t="shared" si="77"/>
        <v>-0.20000000000000107</v>
      </c>
      <c r="BM75" s="7">
        <f t="shared" si="78"/>
        <v>-2.1</v>
      </c>
      <c r="BN75" s="8">
        <v>9.99</v>
      </c>
      <c r="BO75" s="5">
        <v>9.99</v>
      </c>
      <c r="BP75" s="6">
        <f t="shared" si="79"/>
        <v>0</v>
      </c>
      <c r="BQ75" s="7">
        <f t="shared" si="80"/>
        <v>0</v>
      </c>
      <c r="BR75" s="8">
        <v>9.99</v>
      </c>
      <c r="BS75" s="5">
        <v>9.99</v>
      </c>
      <c r="BT75" s="6">
        <f t="shared" si="81"/>
        <v>0</v>
      </c>
      <c r="BU75" s="7">
        <f t="shared" si="82"/>
        <v>0</v>
      </c>
      <c r="BV75">
        <f t="shared" si="43"/>
        <v>9.49</v>
      </c>
      <c r="BW75">
        <f t="shared" si="43"/>
        <v>9.2899999999999991</v>
      </c>
      <c r="BX75">
        <f t="shared" si="44"/>
        <v>12.95</v>
      </c>
      <c r="BY75">
        <f t="shared" si="44"/>
        <v>12.95</v>
      </c>
      <c r="BZ75">
        <f t="shared" si="45"/>
        <v>10.130000000000001</v>
      </c>
      <c r="CA75">
        <f t="shared" si="45"/>
        <v>10.119999999999999</v>
      </c>
      <c r="CB75">
        <f t="shared" si="46"/>
        <v>0.72</v>
      </c>
      <c r="CC75">
        <f t="shared" si="46"/>
        <v>0.73</v>
      </c>
      <c r="CD75">
        <f t="shared" si="47"/>
        <v>3.46</v>
      </c>
      <c r="CE75">
        <f t="shared" si="47"/>
        <v>3.66</v>
      </c>
      <c r="CF75">
        <f t="shared" si="42"/>
        <v>34.200000000000003</v>
      </c>
      <c r="CG75">
        <f t="shared" si="42"/>
        <v>36.200000000000003</v>
      </c>
      <c r="CH75" s="20" t="b">
        <f t="shared" si="83"/>
        <v>1</v>
      </c>
    </row>
    <row r="76" spans="1:86" x14ac:dyDescent="0.25">
      <c r="A76" s="31" t="s">
        <v>131</v>
      </c>
      <c r="B76" s="31" t="s">
        <v>55</v>
      </c>
      <c r="C76" s="32">
        <v>10954</v>
      </c>
      <c r="D76" s="32" t="b">
        <f t="shared" si="48"/>
        <v>1</v>
      </c>
      <c r="E76" s="32" t="b">
        <f t="shared" si="48"/>
        <v>1</v>
      </c>
      <c r="F76" s="4">
        <v>19.989999999999998</v>
      </c>
      <c r="G76" s="5">
        <v>19.989999999999998</v>
      </c>
      <c r="H76" s="6">
        <f t="shared" si="49"/>
        <v>0</v>
      </c>
      <c r="I76" s="7">
        <f t="shared" si="50"/>
        <v>0</v>
      </c>
      <c r="J76" s="8">
        <v>19.989999999999998</v>
      </c>
      <c r="K76" s="5">
        <v>19.989999999999998</v>
      </c>
      <c r="L76" s="6">
        <f t="shared" si="51"/>
        <v>0</v>
      </c>
      <c r="M76" s="7">
        <f t="shared" si="52"/>
        <v>0</v>
      </c>
      <c r="N76" s="8">
        <v>19.989999999999998</v>
      </c>
      <c r="O76" s="5">
        <v>19.989999999999998</v>
      </c>
      <c r="P76" s="6">
        <f t="shared" si="53"/>
        <v>0</v>
      </c>
      <c r="Q76" s="7">
        <f t="shared" si="54"/>
        <v>0</v>
      </c>
      <c r="R76" s="8">
        <v>24.95</v>
      </c>
      <c r="S76" s="5">
        <v>24.95</v>
      </c>
      <c r="T76" s="6">
        <f t="shared" si="55"/>
        <v>0</v>
      </c>
      <c r="U76" s="7">
        <f t="shared" si="56"/>
        <v>0</v>
      </c>
      <c r="V76" s="8">
        <v>19.989999999999998</v>
      </c>
      <c r="W76" s="5">
        <v>19.989999999999998</v>
      </c>
      <c r="X76" s="6">
        <f t="shared" si="57"/>
        <v>0</v>
      </c>
      <c r="Y76" s="7">
        <f t="shared" si="58"/>
        <v>0</v>
      </c>
      <c r="Z76" s="8">
        <v>19.989999999999998</v>
      </c>
      <c r="AA76" s="5">
        <v>19.989999999999998</v>
      </c>
      <c r="AB76" s="6">
        <f t="shared" si="59"/>
        <v>0</v>
      </c>
      <c r="AC76" s="7">
        <f t="shared" si="60"/>
        <v>0</v>
      </c>
      <c r="AD76" s="8">
        <v>19.989999999999998</v>
      </c>
      <c r="AE76" s="5">
        <v>19.989999999999998</v>
      </c>
      <c r="AF76" s="6">
        <f t="shared" si="61"/>
        <v>0</v>
      </c>
      <c r="AG76" s="7">
        <f t="shared" si="62"/>
        <v>0</v>
      </c>
      <c r="AH76" s="8">
        <v>19.989999999999998</v>
      </c>
      <c r="AI76" s="5">
        <v>19.989999999999998</v>
      </c>
      <c r="AJ76" s="6">
        <f t="shared" si="63"/>
        <v>0</v>
      </c>
      <c r="AK76" s="7">
        <f t="shared" si="64"/>
        <v>0</v>
      </c>
      <c r="AL76" s="8">
        <v>19.989999999999998</v>
      </c>
      <c r="AM76" s="5">
        <v>19.989999999999998</v>
      </c>
      <c r="AN76" s="6">
        <f t="shared" si="65"/>
        <v>0</v>
      </c>
      <c r="AO76" s="7">
        <f t="shared" si="66"/>
        <v>0</v>
      </c>
      <c r="AP76" s="8">
        <v>19.989999999999998</v>
      </c>
      <c r="AQ76" s="5">
        <v>19.989999999999998</v>
      </c>
      <c r="AR76" s="6">
        <f t="shared" si="67"/>
        <v>0</v>
      </c>
      <c r="AS76" s="7">
        <f t="shared" si="68"/>
        <v>0</v>
      </c>
      <c r="AT76" s="8">
        <v>19.989999999999998</v>
      </c>
      <c r="AU76" s="5">
        <v>19.989999999999998</v>
      </c>
      <c r="AV76" s="6">
        <f t="shared" si="69"/>
        <v>0</v>
      </c>
      <c r="AW76" s="7">
        <f t="shared" si="70"/>
        <v>0</v>
      </c>
      <c r="AX76" s="8">
        <v>19.989999999999998</v>
      </c>
      <c r="AY76" s="5">
        <v>19.989999999999998</v>
      </c>
      <c r="AZ76" s="6">
        <f t="shared" si="71"/>
        <v>0</v>
      </c>
      <c r="BA76" s="7">
        <f t="shared" si="72"/>
        <v>0</v>
      </c>
      <c r="BB76" s="8">
        <v>19.989999999999998</v>
      </c>
      <c r="BC76" s="5">
        <v>19.989999999999998</v>
      </c>
      <c r="BD76" s="6">
        <f t="shared" si="73"/>
        <v>0</v>
      </c>
      <c r="BE76" s="7">
        <f t="shared" si="74"/>
        <v>0</v>
      </c>
      <c r="BF76" s="8">
        <v>19.989999999999998</v>
      </c>
      <c r="BG76" s="5">
        <v>19.989999999999998</v>
      </c>
      <c r="BH76" s="6">
        <f t="shared" si="75"/>
        <v>0</v>
      </c>
      <c r="BI76" s="7">
        <f t="shared" si="76"/>
        <v>0</v>
      </c>
      <c r="BJ76" s="8">
        <v>19.489999999999998</v>
      </c>
      <c r="BK76" s="5">
        <v>18.489999999999998</v>
      </c>
      <c r="BL76" s="6">
        <f t="shared" si="77"/>
        <v>-1</v>
      </c>
      <c r="BM76" s="7">
        <f t="shared" si="78"/>
        <v>-5.0999999999999996</v>
      </c>
      <c r="BN76" s="8">
        <v>19.989999999999998</v>
      </c>
      <c r="BO76" s="5">
        <v>19.989999999999998</v>
      </c>
      <c r="BP76" s="6">
        <f t="shared" si="79"/>
        <v>0</v>
      </c>
      <c r="BQ76" s="7">
        <f t="shared" si="80"/>
        <v>0</v>
      </c>
      <c r="BR76" s="8">
        <v>19.989999999999998</v>
      </c>
      <c r="BS76" s="5">
        <v>19.989999999999998</v>
      </c>
      <c r="BT76" s="6">
        <f t="shared" si="81"/>
        <v>0</v>
      </c>
      <c r="BU76" s="7">
        <f t="shared" si="82"/>
        <v>0</v>
      </c>
      <c r="BV76">
        <f t="shared" si="43"/>
        <v>19.489999999999998</v>
      </c>
      <c r="BW76">
        <f t="shared" si="43"/>
        <v>18.489999999999998</v>
      </c>
      <c r="BX76">
        <f t="shared" si="44"/>
        <v>24.95</v>
      </c>
      <c r="BY76">
        <f t="shared" si="44"/>
        <v>24.95</v>
      </c>
      <c r="BZ76">
        <f t="shared" si="45"/>
        <v>20.25</v>
      </c>
      <c r="CA76">
        <f t="shared" si="45"/>
        <v>20.190000000000001</v>
      </c>
      <c r="CB76">
        <f t="shared" si="46"/>
        <v>1.18</v>
      </c>
      <c r="CC76">
        <f t="shared" si="46"/>
        <v>1.24</v>
      </c>
      <c r="CD76">
        <f t="shared" si="47"/>
        <v>5.46</v>
      </c>
      <c r="CE76">
        <f t="shared" si="47"/>
        <v>6.46</v>
      </c>
      <c r="CF76">
        <f t="shared" si="42"/>
        <v>27</v>
      </c>
      <c r="CG76">
        <f t="shared" si="42"/>
        <v>32</v>
      </c>
      <c r="CH76" s="20" t="b">
        <f t="shared" si="83"/>
        <v>1</v>
      </c>
    </row>
    <row r="77" spans="1:86" x14ac:dyDescent="0.25">
      <c r="A77" s="31" t="s">
        <v>132</v>
      </c>
      <c r="B77" s="31" t="s">
        <v>55</v>
      </c>
      <c r="C77" s="32">
        <v>10955</v>
      </c>
      <c r="D77" s="32" t="b">
        <f t="shared" si="48"/>
        <v>1</v>
      </c>
      <c r="E77" s="32" t="b">
        <f t="shared" si="48"/>
        <v>1</v>
      </c>
      <c r="F77" s="4">
        <v>19.989999999999998</v>
      </c>
      <c r="G77" s="5">
        <v>19.989999999999998</v>
      </c>
      <c r="H77" s="6">
        <f t="shared" si="49"/>
        <v>0</v>
      </c>
      <c r="I77" s="7">
        <f t="shared" si="50"/>
        <v>0</v>
      </c>
      <c r="J77" s="8">
        <v>19.989999999999998</v>
      </c>
      <c r="K77" s="5">
        <v>19.989999999999998</v>
      </c>
      <c r="L77" s="6">
        <f t="shared" si="51"/>
        <v>0</v>
      </c>
      <c r="M77" s="7">
        <f t="shared" si="52"/>
        <v>0</v>
      </c>
      <c r="N77" s="8">
        <v>19.989999999999998</v>
      </c>
      <c r="O77" s="5">
        <v>19.989999999999998</v>
      </c>
      <c r="P77" s="6">
        <f t="shared" si="53"/>
        <v>0</v>
      </c>
      <c r="Q77" s="7">
        <f t="shared" si="54"/>
        <v>0</v>
      </c>
      <c r="R77" s="8">
        <v>24.95</v>
      </c>
      <c r="S77" s="5">
        <v>24.95</v>
      </c>
      <c r="T77" s="6">
        <f t="shared" si="55"/>
        <v>0</v>
      </c>
      <c r="U77" s="7">
        <f t="shared" si="56"/>
        <v>0</v>
      </c>
      <c r="V77" s="8">
        <v>19.989999999999998</v>
      </c>
      <c r="W77" s="5">
        <v>19.989999999999998</v>
      </c>
      <c r="X77" s="6">
        <f t="shared" si="57"/>
        <v>0</v>
      </c>
      <c r="Y77" s="7">
        <f t="shared" si="58"/>
        <v>0</v>
      </c>
      <c r="Z77" s="8">
        <v>19.989999999999998</v>
      </c>
      <c r="AA77" s="5">
        <v>19.989999999999998</v>
      </c>
      <c r="AB77" s="6">
        <f t="shared" si="59"/>
        <v>0</v>
      </c>
      <c r="AC77" s="7">
        <f t="shared" si="60"/>
        <v>0</v>
      </c>
      <c r="AD77" s="8">
        <v>19.98</v>
      </c>
      <c r="AE77" s="5">
        <v>19.989999999999998</v>
      </c>
      <c r="AF77" s="6">
        <f t="shared" si="61"/>
        <v>9.9999999999980105E-3</v>
      </c>
      <c r="AG77" s="7">
        <f t="shared" si="62"/>
        <v>0.1</v>
      </c>
      <c r="AH77" s="8">
        <v>19.989999999999998</v>
      </c>
      <c r="AI77" s="5">
        <v>19.989999999999998</v>
      </c>
      <c r="AJ77" s="6">
        <f t="shared" si="63"/>
        <v>0</v>
      </c>
      <c r="AK77" s="7">
        <f t="shared" si="64"/>
        <v>0</v>
      </c>
      <c r="AL77" s="8">
        <v>19.989999999999998</v>
      </c>
      <c r="AM77" s="5">
        <v>19.989999999999998</v>
      </c>
      <c r="AN77" s="6">
        <f t="shared" si="65"/>
        <v>0</v>
      </c>
      <c r="AO77" s="7">
        <f t="shared" si="66"/>
        <v>0</v>
      </c>
      <c r="AP77" s="8">
        <v>19.989999999999998</v>
      </c>
      <c r="AQ77" s="5">
        <v>19.989999999999998</v>
      </c>
      <c r="AR77" s="6">
        <f t="shared" si="67"/>
        <v>0</v>
      </c>
      <c r="AS77" s="7">
        <f t="shared" si="68"/>
        <v>0</v>
      </c>
      <c r="AT77" s="8">
        <v>19.989999999999998</v>
      </c>
      <c r="AU77" s="5">
        <v>19.989999999999998</v>
      </c>
      <c r="AV77" s="6">
        <f t="shared" si="69"/>
        <v>0</v>
      </c>
      <c r="AW77" s="7">
        <f t="shared" si="70"/>
        <v>0</v>
      </c>
      <c r="AX77" s="8">
        <v>19.989999999999998</v>
      </c>
      <c r="AY77" s="5">
        <v>19.989999999999998</v>
      </c>
      <c r="AZ77" s="6">
        <f t="shared" si="71"/>
        <v>0</v>
      </c>
      <c r="BA77" s="7">
        <f t="shared" si="72"/>
        <v>0</v>
      </c>
      <c r="BB77" s="8">
        <v>19.989999999999998</v>
      </c>
      <c r="BC77" s="5">
        <v>19.989999999999998</v>
      </c>
      <c r="BD77" s="6">
        <f t="shared" si="73"/>
        <v>0</v>
      </c>
      <c r="BE77" s="7">
        <f t="shared" si="74"/>
        <v>0</v>
      </c>
      <c r="BF77" s="8">
        <v>19.989999999999998</v>
      </c>
      <c r="BG77" s="5">
        <v>19.989999999999998</v>
      </c>
      <c r="BH77" s="6">
        <f t="shared" si="75"/>
        <v>0</v>
      </c>
      <c r="BI77" s="7">
        <f t="shared" si="76"/>
        <v>0</v>
      </c>
      <c r="BJ77" s="8">
        <v>19.489999999999998</v>
      </c>
      <c r="BK77" s="5">
        <v>18.489999999999998</v>
      </c>
      <c r="BL77" s="6">
        <f t="shared" si="77"/>
        <v>-1</v>
      </c>
      <c r="BM77" s="7">
        <f t="shared" si="78"/>
        <v>-5.0999999999999996</v>
      </c>
      <c r="BN77" s="8">
        <v>19.989999999999998</v>
      </c>
      <c r="BO77" s="5">
        <v>19.989999999999998</v>
      </c>
      <c r="BP77" s="6">
        <f t="shared" si="79"/>
        <v>0</v>
      </c>
      <c r="BQ77" s="7">
        <f t="shared" si="80"/>
        <v>0</v>
      </c>
      <c r="BR77" s="8">
        <v>19.989999999999998</v>
      </c>
      <c r="BS77" s="5">
        <v>19.989999999999998</v>
      </c>
      <c r="BT77" s="6">
        <f t="shared" si="81"/>
        <v>0</v>
      </c>
      <c r="BU77" s="7">
        <f t="shared" si="82"/>
        <v>0</v>
      </c>
      <c r="BV77">
        <f t="shared" si="43"/>
        <v>19.489999999999998</v>
      </c>
      <c r="BW77">
        <f t="shared" si="43"/>
        <v>18.489999999999998</v>
      </c>
      <c r="BX77">
        <f t="shared" si="44"/>
        <v>24.95</v>
      </c>
      <c r="BY77">
        <f t="shared" si="44"/>
        <v>24.95</v>
      </c>
      <c r="BZ77">
        <f t="shared" si="45"/>
        <v>20.25</v>
      </c>
      <c r="CA77">
        <f t="shared" si="45"/>
        <v>20.190000000000001</v>
      </c>
      <c r="CB77">
        <f t="shared" si="46"/>
        <v>1.18</v>
      </c>
      <c r="CC77">
        <f t="shared" si="46"/>
        <v>1.24</v>
      </c>
      <c r="CD77">
        <f t="shared" si="47"/>
        <v>5.46</v>
      </c>
      <c r="CE77">
        <f t="shared" si="47"/>
        <v>6.46</v>
      </c>
      <c r="CF77">
        <f t="shared" si="42"/>
        <v>27</v>
      </c>
      <c r="CG77">
        <f t="shared" si="42"/>
        <v>32</v>
      </c>
      <c r="CH77" s="20" t="b">
        <f t="shared" si="83"/>
        <v>1</v>
      </c>
    </row>
    <row r="78" spans="1:86" x14ac:dyDescent="0.25">
      <c r="A78" s="31" t="s">
        <v>133</v>
      </c>
      <c r="B78" s="31" t="s">
        <v>55</v>
      </c>
      <c r="C78" s="32">
        <v>10956</v>
      </c>
      <c r="D78" s="32" t="b">
        <f t="shared" si="48"/>
        <v>1</v>
      </c>
      <c r="E78" s="32" t="b">
        <f t="shared" si="48"/>
        <v>1</v>
      </c>
      <c r="F78" s="4">
        <v>109.99</v>
      </c>
      <c r="G78" s="5">
        <v>119.99</v>
      </c>
      <c r="H78" s="6">
        <f t="shared" si="49"/>
        <v>10</v>
      </c>
      <c r="I78" s="7">
        <f t="shared" si="50"/>
        <v>9.1</v>
      </c>
      <c r="J78" s="8">
        <v>99.99</v>
      </c>
      <c r="K78" s="5">
        <v>119.99</v>
      </c>
      <c r="L78" s="6">
        <f t="shared" si="51"/>
        <v>20</v>
      </c>
      <c r="M78" s="7">
        <f t="shared" si="52"/>
        <v>20</v>
      </c>
      <c r="N78" s="8">
        <v>114.99</v>
      </c>
      <c r="O78" s="5">
        <v>119.99</v>
      </c>
      <c r="P78" s="6">
        <f t="shared" si="53"/>
        <v>5</v>
      </c>
      <c r="Q78" s="7">
        <f t="shared" si="54"/>
        <v>4.3</v>
      </c>
      <c r="R78" s="8">
        <v>139.94999999999999</v>
      </c>
      <c r="S78" s="5">
        <v>139.94999999999999</v>
      </c>
      <c r="T78" s="6">
        <f t="shared" si="55"/>
        <v>0</v>
      </c>
      <c r="U78" s="7">
        <f t="shared" si="56"/>
        <v>0</v>
      </c>
      <c r="V78" s="8">
        <v>119.99</v>
      </c>
      <c r="W78" s="5">
        <v>119.99</v>
      </c>
      <c r="X78" s="6">
        <f t="shared" si="57"/>
        <v>0</v>
      </c>
      <c r="Y78" s="7">
        <f t="shared" si="58"/>
        <v>0</v>
      </c>
      <c r="Z78" s="8">
        <v>119.99</v>
      </c>
      <c r="AA78" s="5">
        <v>119.99</v>
      </c>
      <c r="AB78" s="6">
        <f t="shared" si="59"/>
        <v>0</v>
      </c>
      <c r="AC78" s="7">
        <f t="shared" si="60"/>
        <v>0</v>
      </c>
      <c r="AD78" s="8">
        <v>109.99</v>
      </c>
      <c r="AE78" s="5">
        <v>119.99</v>
      </c>
      <c r="AF78" s="6">
        <f t="shared" si="61"/>
        <v>10</v>
      </c>
      <c r="AG78" s="7">
        <f t="shared" si="62"/>
        <v>9.1</v>
      </c>
      <c r="AH78" s="8">
        <v>109.99</v>
      </c>
      <c r="AI78" s="5">
        <v>119.99</v>
      </c>
      <c r="AJ78" s="6">
        <f t="shared" si="63"/>
        <v>10</v>
      </c>
      <c r="AK78" s="7">
        <f t="shared" si="64"/>
        <v>9.1</v>
      </c>
      <c r="AL78" s="8">
        <v>114.99</v>
      </c>
      <c r="AM78" s="5">
        <v>119.99</v>
      </c>
      <c r="AN78" s="6">
        <f t="shared" si="65"/>
        <v>5</v>
      </c>
      <c r="AO78" s="7">
        <f t="shared" si="66"/>
        <v>4.3</v>
      </c>
      <c r="AP78" s="8">
        <v>114.99</v>
      </c>
      <c r="AQ78" s="5">
        <v>119.99</v>
      </c>
      <c r="AR78" s="6">
        <f t="shared" si="67"/>
        <v>5</v>
      </c>
      <c r="AS78" s="7">
        <f t="shared" si="68"/>
        <v>4.3</v>
      </c>
      <c r="AT78" s="8">
        <v>109.99</v>
      </c>
      <c r="AU78" s="5">
        <v>119.99</v>
      </c>
      <c r="AV78" s="6">
        <f t="shared" si="69"/>
        <v>10</v>
      </c>
      <c r="AW78" s="7">
        <f t="shared" si="70"/>
        <v>9.1</v>
      </c>
      <c r="AX78" s="8">
        <v>109.99</v>
      </c>
      <c r="AY78" s="5">
        <v>119.99</v>
      </c>
      <c r="AZ78" s="6">
        <f t="shared" si="71"/>
        <v>10</v>
      </c>
      <c r="BA78" s="7">
        <f t="shared" si="72"/>
        <v>9.1</v>
      </c>
      <c r="BB78" s="8">
        <v>99.99</v>
      </c>
      <c r="BC78" s="5">
        <v>119.99</v>
      </c>
      <c r="BD78" s="6">
        <f t="shared" si="73"/>
        <v>20</v>
      </c>
      <c r="BE78" s="7">
        <f t="shared" si="74"/>
        <v>20</v>
      </c>
      <c r="BF78" s="8">
        <v>119.99</v>
      </c>
      <c r="BG78" s="5">
        <v>119.99</v>
      </c>
      <c r="BH78" s="6">
        <f t="shared" si="75"/>
        <v>0</v>
      </c>
      <c r="BI78" s="7">
        <f t="shared" si="76"/>
        <v>0</v>
      </c>
      <c r="BJ78" s="8">
        <v>99.99</v>
      </c>
      <c r="BK78" s="5">
        <v>122.99</v>
      </c>
      <c r="BL78" s="6">
        <f t="shared" si="77"/>
        <v>23</v>
      </c>
      <c r="BM78" s="7">
        <f t="shared" si="78"/>
        <v>23</v>
      </c>
      <c r="BN78" s="8">
        <v>119.99</v>
      </c>
      <c r="BO78" s="5">
        <v>119.99</v>
      </c>
      <c r="BP78" s="6">
        <f t="shared" si="79"/>
        <v>0</v>
      </c>
      <c r="BQ78" s="7">
        <f t="shared" si="80"/>
        <v>0</v>
      </c>
      <c r="BR78" s="8">
        <v>119.99</v>
      </c>
      <c r="BS78" s="5">
        <v>119.99</v>
      </c>
      <c r="BT78" s="6">
        <f t="shared" si="81"/>
        <v>0</v>
      </c>
      <c r="BU78" s="7">
        <f t="shared" si="82"/>
        <v>0</v>
      </c>
      <c r="BV78">
        <f t="shared" si="43"/>
        <v>99.99</v>
      </c>
      <c r="BW78">
        <f t="shared" si="43"/>
        <v>119.99</v>
      </c>
      <c r="BX78">
        <f t="shared" si="44"/>
        <v>139.94999999999999</v>
      </c>
      <c r="BY78">
        <f t="shared" si="44"/>
        <v>139.94999999999999</v>
      </c>
      <c r="BZ78">
        <f t="shared" si="45"/>
        <v>113.81</v>
      </c>
      <c r="CA78">
        <f t="shared" si="45"/>
        <v>121.34</v>
      </c>
      <c r="CB78">
        <f t="shared" si="46"/>
        <v>9.4700000000000006</v>
      </c>
      <c r="CC78">
        <f t="shared" si="46"/>
        <v>4.71</v>
      </c>
      <c r="CD78">
        <f t="shared" si="47"/>
        <v>39.96</v>
      </c>
      <c r="CE78">
        <f t="shared" si="47"/>
        <v>19.96</v>
      </c>
      <c r="CF78">
        <f t="shared" si="42"/>
        <v>35.1</v>
      </c>
      <c r="CG78">
        <f t="shared" si="42"/>
        <v>16.399999999999999</v>
      </c>
      <c r="CH78" s="20" t="b">
        <f t="shared" si="83"/>
        <v>1</v>
      </c>
    </row>
    <row r="79" spans="1:86" x14ac:dyDescent="0.25">
      <c r="A79" s="31" t="s">
        <v>134</v>
      </c>
      <c r="B79" s="31" t="s">
        <v>55</v>
      </c>
      <c r="C79" s="32">
        <v>10957</v>
      </c>
      <c r="D79" s="32" t="b">
        <f t="shared" si="48"/>
        <v>1</v>
      </c>
      <c r="E79" s="32" t="b">
        <f t="shared" si="48"/>
        <v>1</v>
      </c>
      <c r="F79" s="4">
        <v>9.99</v>
      </c>
      <c r="G79" s="5">
        <v>9.99</v>
      </c>
      <c r="H79" s="6">
        <f t="shared" si="49"/>
        <v>0</v>
      </c>
      <c r="I79" s="7">
        <f t="shared" si="50"/>
        <v>0</v>
      </c>
      <c r="J79" s="8">
        <v>9.99</v>
      </c>
      <c r="K79" s="5">
        <v>9.99</v>
      </c>
      <c r="L79" s="6">
        <f t="shared" si="51"/>
        <v>0</v>
      </c>
      <c r="M79" s="7">
        <f t="shared" si="52"/>
        <v>0</v>
      </c>
      <c r="N79" s="8">
        <v>9.99</v>
      </c>
      <c r="O79" s="5">
        <v>9.99</v>
      </c>
      <c r="P79" s="6">
        <f t="shared" si="53"/>
        <v>0</v>
      </c>
      <c r="Q79" s="7">
        <f t="shared" si="54"/>
        <v>0</v>
      </c>
      <c r="R79" s="8">
        <v>12.95</v>
      </c>
      <c r="S79" s="5">
        <v>12.95</v>
      </c>
      <c r="T79" s="6">
        <f t="shared" si="55"/>
        <v>0</v>
      </c>
      <c r="U79" s="7">
        <f t="shared" si="56"/>
        <v>0</v>
      </c>
      <c r="V79" s="8">
        <v>9.99</v>
      </c>
      <c r="W79" s="5">
        <v>9.99</v>
      </c>
      <c r="X79" s="6">
        <f t="shared" si="57"/>
        <v>0</v>
      </c>
      <c r="Y79" s="7">
        <f t="shared" si="58"/>
        <v>0</v>
      </c>
      <c r="Z79" s="8">
        <v>9.99</v>
      </c>
      <c r="AA79" s="5">
        <v>9.99</v>
      </c>
      <c r="AB79" s="6">
        <f t="shared" si="59"/>
        <v>0</v>
      </c>
      <c r="AC79" s="7">
        <f t="shared" si="60"/>
        <v>0</v>
      </c>
      <c r="AD79" s="8">
        <v>9.99</v>
      </c>
      <c r="AE79" s="5">
        <v>9.99</v>
      </c>
      <c r="AF79" s="6">
        <f t="shared" si="61"/>
        <v>0</v>
      </c>
      <c r="AG79" s="7">
        <f t="shared" si="62"/>
        <v>0</v>
      </c>
      <c r="AH79" s="8">
        <v>9.99</v>
      </c>
      <c r="AI79" s="5">
        <v>9.99</v>
      </c>
      <c r="AJ79" s="6">
        <f t="shared" si="63"/>
        <v>0</v>
      </c>
      <c r="AK79" s="7">
        <f t="shared" si="64"/>
        <v>0</v>
      </c>
      <c r="AL79" s="8">
        <v>9.99</v>
      </c>
      <c r="AM79" s="5">
        <v>9.99</v>
      </c>
      <c r="AN79" s="6">
        <f t="shared" si="65"/>
        <v>0</v>
      </c>
      <c r="AO79" s="7">
        <f t="shared" si="66"/>
        <v>0</v>
      </c>
      <c r="AP79" s="8">
        <v>9.99</v>
      </c>
      <c r="AQ79" s="5">
        <v>9.99</v>
      </c>
      <c r="AR79" s="6">
        <f t="shared" si="67"/>
        <v>0</v>
      </c>
      <c r="AS79" s="7">
        <f t="shared" si="68"/>
        <v>0</v>
      </c>
      <c r="AT79" s="8">
        <v>9.99</v>
      </c>
      <c r="AU79" s="5">
        <v>9.99</v>
      </c>
      <c r="AV79" s="6">
        <f t="shared" si="69"/>
        <v>0</v>
      </c>
      <c r="AW79" s="7">
        <f t="shared" si="70"/>
        <v>0</v>
      </c>
      <c r="AX79" s="8">
        <v>9.99</v>
      </c>
      <c r="AY79" s="5">
        <v>9.99</v>
      </c>
      <c r="AZ79" s="6">
        <f t="shared" si="71"/>
        <v>0</v>
      </c>
      <c r="BA79" s="7">
        <f t="shared" si="72"/>
        <v>0</v>
      </c>
      <c r="BB79" s="8">
        <v>9.99</v>
      </c>
      <c r="BC79" s="5">
        <v>9.99</v>
      </c>
      <c r="BD79" s="6">
        <f t="shared" si="73"/>
        <v>0</v>
      </c>
      <c r="BE79" s="7">
        <f t="shared" si="74"/>
        <v>0</v>
      </c>
      <c r="BF79" s="8">
        <v>9.99</v>
      </c>
      <c r="BG79" s="5">
        <v>9.99</v>
      </c>
      <c r="BH79" s="6">
        <f t="shared" si="75"/>
        <v>0</v>
      </c>
      <c r="BI79" s="7">
        <f t="shared" si="76"/>
        <v>0</v>
      </c>
      <c r="BJ79" s="8">
        <v>9.49</v>
      </c>
      <c r="BK79" s="5">
        <v>9.2899999999999991</v>
      </c>
      <c r="BL79" s="6">
        <f t="shared" si="77"/>
        <v>-0.20000000000000107</v>
      </c>
      <c r="BM79" s="7">
        <f t="shared" si="78"/>
        <v>-2.1</v>
      </c>
      <c r="BN79" s="8">
        <v>9.99</v>
      </c>
      <c r="BO79" s="5">
        <v>9.99</v>
      </c>
      <c r="BP79" s="6">
        <f t="shared" si="79"/>
        <v>0</v>
      </c>
      <c r="BQ79" s="7">
        <f t="shared" si="80"/>
        <v>0</v>
      </c>
      <c r="BR79" s="8">
        <v>9.99</v>
      </c>
      <c r="BS79" s="5">
        <v>9.99</v>
      </c>
      <c r="BT79" s="6">
        <f t="shared" si="81"/>
        <v>0</v>
      </c>
      <c r="BU79" s="7">
        <f t="shared" si="82"/>
        <v>0</v>
      </c>
      <c r="BV79">
        <f t="shared" si="43"/>
        <v>9.49</v>
      </c>
      <c r="BW79">
        <f t="shared" si="43"/>
        <v>9.2899999999999991</v>
      </c>
      <c r="BX79">
        <f t="shared" si="44"/>
        <v>12.95</v>
      </c>
      <c r="BY79">
        <f t="shared" si="44"/>
        <v>12.95</v>
      </c>
      <c r="BZ79">
        <f t="shared" si="45"/>
        <v>10.130000000000001</v>
      </c>
      <c r="CA79">
        <f t="shared" si="45"/>
        <v>10.119999999999999</v>
      </c>
      <c r="CB79">
        <f t="shared" si="46"/>
        <v>0.71</v>
      </c>
      <c r="CC79">
        <f t="shared" si="46"/>
        <v>0.73</v>
      </c>
      <c r="CD79">
        <f t="shared" si="47"/>
        <v>3.46</v>
      </c>
      <c r="CE79">
        <f t="shared" si="47"/>
        <v>3.66</v>
      </c>
      <c r="CF79">
        <f t="shared" si="42"/>
        <v>34.200000000000003</v>
      </c>
      <c r="CG79">
        <f t="shared" si="42"/>
        <v>36.200000000000003</v>
      </c>
      <c r="CH79" s="20" t="b">
        <f t="shared" si="83"/>
        <v>1</v>
      </c>
    </row>
    <row r="80" spans="1:86" x14ac:dyDescent="0.25">
      <c r="A80" s="31" t="s">
        <v>135</v>
      </c>
      <c r="B80" s="31" t="s">
        <v>55</v>
      </c>
      <c r="C80" s="32">
        <v>10961</v>
      </c>
      <c r="D80" s="32" t="b">
        <f t="shared" si="48"/>
        <v>1</v>
      </c>
      <c r="E80" s="32" t="b">
        <f t="shared" si="48"/>
        <v>1</v>
      </c>
      <c r="F80" s="4">
        <v>29.99</v>
      </c>
      <c r="G80" s="5">
        <v>29.99</v>
      </c>
      <c r="H80" s="6">
        <f t="shared" si="49"/>
        <v>0</v>
      </c>
      <c r="I80" s="7">
        <f t="shared" si="50"/>
        <v>0</v>
      </c>
      <c r="J80" s="8">
        <v>29.99</v>
      </c>
      <c r="K80" s="5">
        <v>29.99</v>
      </c>
      <c r="L80" s="6">
        <f t="shared" si="51"/>
        <v>0</v>
      </c>
      <c r="M80" s="7">
        <f t="shared" si="52"/>
        <v>0</v>
      </c>
      <c r="N80" s="8">
        <v>31.99</v>
      </c>
      <c r="O80" s="5">
        <v>31.99</v>
      </c>
      <c r="P80" s="6">
        <f t="shared" si="53"/>
        <v>0</v>
      </c>
      <c r="Q80" s="7">
        <f t="shared" si="54"/>
        <v>0</v>
      </c>
      <c r="R80" s="8">
        <v>34.950000000000003</v>
      </c>
      <c r="S80" s="5">
        <v>34.950000000000003</v>
      </c>
      <c r="T80" s="6">
        <f t="shared" si="55"/>
        <v>0</v>
      </c>
      <c r="U80" s="7">
        <f t="shared" si="56"/>
        <v>0</v>
      </c>
      <c r="V80" s="8">
        <v>29.99</v>
      </c>
      <c r="W80" s="5">
        <v>29.99</v>
      </c>
      <c r="X80" s="6">
        <f t="shared" si="57"/>
        <v>0</v>
      </c>
      <c r="Y80" s="7">
        <f t="shared" si="58"/>
        <v>0</v>
      </c>
      <c r="Z80" s="8">
        <v>29.99</v>
      </c>
      <c r="AA80" s="5">
        <v>29.99</v>
      </c>
      <c r="AB80" s="6">
        <f t="shared" si="59"/>
        <v>0</v>
      </c>
      <c r="AC80" s="7">
        <f t="shared" si="60"/>
        <v>0</v>
      </c>
      <c r="AD80" s="8">
        <v>29.99</v>
      </c>
      <c r="AE80" s="5">
        <v>29.99</v>
      </c>
      <c r="AF80" s="6">
        <f t="shared" si="61"/>
        <v>0</v>
      </c>
      <c r="AG80" s="7">
        <f t="shared" si="62"/>
        <v>0</v>
      </c>
      <c r="AH80" s="8">
        <v>29.99</v>
      </c>
      <c r="AI80" s="5">
        <v>29.99</v>
      </c>
      <c r="AJ80" s="6">
        <f t="shared" si="63"/>
        <v>0</v>
      </c>
      <c r="AK80" s="7">
        <f t="shared" si="64"/>
        <v>0</v>
      </c>
      <c r="AL80" s="8">
        <v>31.99</v>
      </c>
      <c r="AM80" s="5">
        <v>31.99</v>
      </c>
      <c r="AN80" s="6">
        <f t="shared" si="65"/>
        <v>0</v>
      </c>
      <c r="AO80" s="7">
        <f t="shared" si="66"/>
        <v>0</v>
      </c>
      <c r="AP80" s="8">
        <v>31.99</v>
      </c>
      <c r="AQ80" s="5">
        <v>31.99</v>
      </c>
      <c r="AR80" s="6">
        <f t="shared" si="67"/>
        <v>0</v>
      </c>
      <c r="AS80" s="7">
        <f t="shared" si="68"/>
        <v>0</v>
      </c>
      <c r="AT80" s="8">
        <v>29.99</v>
      </c>
      <c r="AU80" s="5">
        <v>29.99</v>
      </c>
      <c r="AV80" s="6">
        <f t="shared" si="69"/>
        <v>0</v>
      </c>
      <c r="AW80" s="7">
        <f t="shared" si="70"/>
        <v>0</v>
      </c>
      <c r="AX80" s="8">
        <v>29.99</v>
      </c>
      <c r="AY80" s="5">
        <v>29.99</v>
      </c>
      <c r="AZ80" s="6">
        <f t="shared" si="71"/>
        <v>0</v>
      </c>
      <c r="BA80" s="7">
        <f t="shared" si="72"/>
        <v>0</v>
      </c>
      <c r="BB80" s="8">
        <v>29.99</v>
      </c>
      <c r="BC80" s="5">
        <v>29.99</v>
      </c>
      <c r="BD80" s="6">
        <f t="shared" si="73"/>
        <v>0</v>
      </c>
      <c r="BE80" s="7">
        <f t="shared" si="74"/>
        <v>0</v>
      </c>
      <c r="BF80" s="8">
        <v>29.99</v>
      </c>
      <c r="BG80" s="5">
        <v>29.99</v>
      </c>
      <c r="BH80" s="6">
        <f t="shared" si="75"/>
        <v>0</v>
      </c>
      <c r="BI80" s="7">
        <f t="shared" si="76"/>
        <v>0</v>
      </c>
      <c r="BJ80" s="8">
        <v>29.49</v>
      </c>
      <c r="BK80" s="5">
        <v>27.99</v>
      </c>
      <c r="BL80" s="6">
        <f t="shared" si="77"/>
        <v>-1.5</v>
      </c>
      <c r="BM80" s="7">
        <f t="shared" si="78"/>
        <v>-5.0999999999999996</v>
      </c>
      <c r="BN80" s="8">
        <v>31.99</v>
      </c>
      <c r="BO80" s="5">
        <v>31.99</v>
      </c>
      <c r="BP80" s="6">
        <f t="shared" si="79"/>
        <v>0</v>
      </c>
      <c r="BQ80" s="7">
        <f t="shared" si="80"/>
        <v>0</v>
      </c>
      <c r="BR80" s="8">
        <v>29.99</v>
      </c>
      <c r="BS80" s="5">
        <v>29.99</v>
      </c>
      <c r="BT80" s="6">
        <f t="shared" si="81"/>
        <v>0</v>
      </c>
      <c r="BU80" s="7">
        <f t="shared" si="82"/>
        <v>0</v>
      </c>
      <c r="BV80">
        <f t="shared" si="43"/>
        <v>29.49</v>
      </c>
      <c r="BW80">
        <f t="shared" si="43"/>
        <v>27.99</v>
      </c>
      <c r="BX80">
        <f t="shared" si="44"/>
        <v>34.950000000000003</v>
      </c>
      <c r="BY80">
        <f t="shared" si="44"/>
        <v>34.950000000000003</v>
      </c>
      <c r="BZ80">
        <f t="shared" si="45"/>
        <v>30.72</v>
      </c>
      <c r="CA80">
        <f t="shared" si="45"/>
        <v>30.63</v>
      </c>
      <c r="CB80">
        <f t="shared" si="46"/>
        <v>1.37</v>
      </c>
      <c r="CC80">
        <f t="shared" si="46"/>
        <v>1.49</v>
      </c>
      <c r="CD80">
        <f t="shared" si="47"/>
        <v>5.46</v>
      </c>
      <c r="CE80">
        <f t="shared" si="47"/>
        <v>6.96</v>
      </c>
      <c r="CF80">
        <f t="shared" si="42"/>
        <v>17.8</v>
      </c>
      <c r="CG80">
        <f t="shared" si="42"/>
        <v>22.7</v>
      </c>
      <c r="CH80" s="20" t="b">
        <f t="shared" si="83"/>
        <v>1</v>
      </c>
    </row>
    <row r="81" spans="1:86" x14ac:dyDescent="0.25">
      <c r="A81" s="31" t="s">
        <v>136</v>
      </c>
      <c r="B81" s="31" t="s">
        <v>137</v>
      </c>
      <c r="C81" s="32">
        <v>2000409</v>
      </c>
      <c r="D81" s="32" t="b">
        <f t="shared" si="48"/>
        <v>1</v>
      </c>
      <c r="E81" s="32" t="b">
        <f t="shared" si="48"/>
        <v>1</v>
      </c>
      <c r="F81" s="4">
        <v>359.99</v>
      </c>
      <c r="G81" s="5">
        <v>359.99</v>
      </c>
      <c r="H81" s="6">
        <f t="shared" si="49"/>
        <v>0</v>
      </c>
      <c r="I81" s="7">
        <f t="shared" si="50"/>
        <v>0</v>
      </c>
      <c r="J81" s="8">
        <v>359.99</v>
      </c>
      <c r="K81" s="5">
        <v>359.99</v>
      </c>
      <c r="L81" s="6">
        <f t="shared" si="51"/>
        <v>0</v>
      </c>
      <c r="M81" s="7">
        <f t="shared" si="52"/>
        <v>0</v>
      </c>
      <c r="N81" s="8">
        <v>369.99</v>
      </c>
      <c r="O81" s="5">
        <v>369.99</v>
      </c>
      <c r="P81" s="6">
        <f t="shared" si="53"/>
        <v>0</v>
      </c>
      <c r="Q81" s="7">
        <f t="shared" si="54"/>
        <v>0</v>
      </c>
      <c r="R81" s="8">
        <v>359.99</v>
      </c>
      <c r="S81" s="5">
        <v>359.99</v>
      </c>
      <c r="T81" s="6">
        <f t="shared" si="55"/>
        <v>0</v>
      </c>
      <c r="U81" s="7">
        <f t="shared" si="56"/>
        <v>0</v>
      </c>
      <c r="V81" s="8">
        <v>359.99</v>
      </c>
      <c r="W81" s="5">
        <v>359.99</v>
      </c>
      <c r="X81" s="6">
        <f t="shared" si="57"/>
        <v>0</v>
      </c>
      <c r="Y81" s="7">
        <f t="shared" si="58"/>
        <v>0</v>
      </c>
      <c r="Z81" s="8">
        <v>369.99</v>
      </c>
      <c r="AA81" s="5">
        <v>369.99</v>
      </c>
      <c r="AB81" s="6">
        <f t="shared" si="59"/>
        <v>0</v>
      </c>
      <c r="AC81" s="7">
        <f t="shared" si="60"/>
        <v>0</v>
      </c>
      <c r="AD81" s="8">
        <v>365.94</v>
      </c>
      <c r="AE81" s="5">
        <v>365.94</v>
      </c>
      <c r="AF81" s="6">
        <f t="shared" si="61"/>
        <v>0</v>
      </c>
      <c r="AG81" s="7">
        <f t="shared" si="62"/>
        <v>0</v>
      </c>
      <c r="AH81" s="8">
        <v>359.99</v>
      </c>
      <c r="AI81" s="5">
        <v>359.99</v>
      </c>
      <c r="AJ81" s="6">
        <f t="shared" si="63"/>
        <v>0</v>
      </c>
      <c r="AK81" s="7">
        <f t="shared" si="64"/>
        <v>0</v>
      </c>
      <c r="AL81" s="8">
        <v>369.99</v>
      </c>
      <c r="AM81" s="5">
        <v>369.99</v>
      </c>
      <c r="AN81" s="6">
        <f t="shared" si="65"/>
        <v>0</v>
      </c>
      <c r="AO81" s="7">
        <f t="shared" si="66"/>
        <v>0</v>
      </c>
      <c r="AP81" s="8">
        <v>369.99</v>
      </c>
      <c r="AQ81" s="5">
        <v>369.99</v>
      </c>
      <c r="AR81" s="6">
        <f t="shared" si="67"/>
        <v>0</v>
      </c>
      <c r="AS81" s="7">
        <f t="shared" si="68"/>
        <v>0</v>
      </c>
      <c r="AT81" s="8">
        <v>359.99</v>
      </c>
      <c r="AU81" s="5">
        <v>359.99</v>
      </c>
      <c r="AV81" s="6">
        <f t="shared" si="69"/>
        <v>0</v>
      </c>
      <c r="AW81" s="7">
        <f t="shared" si="70"/>
        <v>0</v>
      </c>
      <c r="AX81" s="8">
        <v>359.99</v>
      </c>
      <c r="AY81" s="5">
        <v>359.99</v>
      </c>
      <c r="AZ81" s="6">
        <f t="shared" si="71"/>
        <v>0</v>
      </c>
      <c r="BA81" s="7">
        <f t="shared" si="72"/>
        <v>0</v>
      </c>
      <c r="BB81" s="8">
        <v>359.99</v>
      </c>
      <c r="BC81" s="5">
        <v>359.99</v>
      </c>
      <c r="BD81" s="6">
        <f t="shared" si="73"/>
        <v>0</v>
      </c>
      <c r="BE81" s="7">
        <f t="shared" si="74"/>
        <v>0</v>
      </c>
      <c r="BF81" s="8">
        <v>359.99</v>
      </c>
      <c r="BG81" s="5">
        <v>359.99</v>
      </c>
      <c r="BH81" s="6">
        <f t="shared" si="75"/>
        <v>0</v>
      </c>
      <c r="BI81" s="7">
        <f t="shared" si="76"/>
        <v>0</v>
      </c>
      <c r="BJ81" s="8">
        <v>299.99</v>
      </c>
      <c r="BK81" s="5">
        <v>299.99</v>
      </c>
      <c r="BL81" s="6">
        <f t="shared" si="77"/>
        <v>0</v>
      </c>
      <c r="BM81" s="7">
        <f t="shared" si="78"/>
        <v>0</v>
      </c>
      <c r="BN81" s="8">
        <v>369.99</v>
      </c>
      <c r="BO81" s="5">
        <v>369.99</v>
      </c>
      <c r="BP81" s="6">
        <f t="shared" si="79"/>
        <v>0</v>
      </c>
      <c r="BQ81" s="7">
        <f t="shared" si="80"/>
        <v>0</v>
      </c>
      <c r="BR81" s="8">
        <v>359.99</v>
      </c>
      <c r="BS81" s="5">
        <v>359.99</v>
      </c>
      <c r="BT81" s="6">
        <f t="shared" si="81"/>
        <v>0</v>
      </c>
      <c r="BU81" s="7">
        <f t="shared" si="82"/>
        <v>0</v>
      </c>
      <c r="BV81">
        <f t="shared" si="43"/>
        <v>299.99</v>
      </c>
      <c r="BW81">
        <f t="shared" si="43"/>
        <v>299.99</v>
      </c>
      <c r="BX81">
        <f t="shared" si="44"/>
        <v>369.99</v>
      </c>
      <c r="BY81">
        <f t="shared" si="44"/>
        <v>369.99</v>
      </c>
      <c r="BZ81">
        <f t="shared" si="45"/>
        <v>359.75</v>
      </c>
      <c r="CA81">
        <f t="shared" si="45"/>
        <v>359.75</v>
      </c>
      <c r="CB81">
        <f t="shared" si="46"/>
        <v>15.59</v>
      </c>
      <c r="CC81">
        <f t="shared" si="46"/>
        <v>15.59</v>
      </c>
      <c r="CD81">
        <f t="shared" si="47"/>
        <v>70</v>
      </c>
      <c r="CE81">
        <f t="shared" si="47"/>
        <v>70</v>
      </c>
      <c r="CF81">
        <f t="shared" si="42"/>
        <v>19.5</v>
      </c>
      <c r="CG81">
        <f t="shared" si="42"/>
        <v>19.5</v>
      </c>
      <c r="CH81" s="20" t="b">
        <f t="shared" si="83"/>
        <v>0</v>
      </c>
    </row>
    <row r="82" spans="1:86" x14ac:dyDescent="0.25">
      <c r="A82" s="31" t="s">
        <v>138</v>
      </c>
      <c r="B82" s="31" t="s">
        <v>137</v>
      </c>
      <c r="C82" s="32">
        <v>2000414</v>
      </c>
      <c r="D82" s="32" t="b">
        <f t="shared" si="48"/>
        <v>1</v>
      </c>
      <c r="E82" s="32" t="b">
        <f t="shared" si="48"/>
        <v>1</v>
      </c>
      <c r="F82" s="4">
        <v>26.99</v>
      </c>
      <c r="G82" s="5">
        <v>26.99</v>
      </c>
      <c r="H82" s="6">
        <f t="shared" si="49"/>
        <v>0</v>
      </c>
      <c r="I82" s="7">
        <f t="shared" si="50"/>
        <v>0</v>
      </c>
      <c r="J82" s="8">
        <v>24.99</v>
      </c>
      <c r="K82" s="5">
        <v>24.99</v>
      </c>
      <c r="L82" s="6">
        <f t="shared" si="51"/>
        <v>0</v>
      </c>
      <c r="M82" s="7">
        <f t="shared" si="52"/>
        <v>0</v>
      </c>
      <c r="N82" s="8">
        <v>26.99</v>
      </c>
      <c r="O82" s="5">
        <v>26.99</v>
      </c>
      <c r="P82" s="6">
        <f t="shared" si="53"/>
        <v>0</v>
      </c>
      <c r="Q82" s="7">
        <f t="shared" si="54"/>
        <v>0</v>
      </c>
      <c r="R82" s="8">
        <v>26.95</v>
      </c>
      <c r="S82" s="5">
        <v>26.95</v>
      </c>
      <c r="T82" s="6">
        <f t="shared" si="55"/>
        <v>0</v>
      </c>
      <c r="U82" s="7">
        <f t="shared" si="56"/>
        <v>0</v>
      </c>
      <c r="V82" s="8">
        <v>26.99</v>
      </c>
      <c r="W82" s="5">
        <v>26.99</v>
      </c>
      <c r="X82" s="6">
        <f t="shared" si="57"/>
        <v>0</v>
      </c>
      <c r="Y82" s="7">
        <f t="shared" si="58"/>
        <v>0</v>
      </c>
      <c r="Z82" s="8">
        <v>29.99</v>
      </c>
      <c r="AA82" s="5">
        <v>29.99</v>
      </c>
      <c r="AB82" s="6">
        <f t="shared" si="59"/>
        <v>0</v>
      </c>
      <c r="AC82" s="7">
        <f t="shared" si="60"/>
        <v>0</v>
      </c>
      <c r="AD82" s="8">
        <v>27.44</v>
      </c>
      <c r="AE82" s="5">
        <v>27.44</v>
      </c>
      <c r="AF82" s="6">
        <f t="shared" si="61"/>
        <v>0</v>
      </c>
      <c r="AG82" s="7">
        <f t="shared" si="62"/>
        <v>0</v>
      </c>
      <c r="AH82" s="8">
        <v>26.99</v>
      </c>
      <c r="AI82" s="5">
        <v>26.99</v>
      </c>
      <c r="AJ82" s="6">
        <f t="shared" si="63"/>
        <v>0</v>
      </c>
      <c r="AK82" s="7">
        <f t="shared" si="64"/>
        <v>0</v>
      </c>
      <c r="AL82" s="8">
        <v>26.99</v>
      </c>
      <c r="AM82" s="5">
        <v>26.99</v>
      </c>
      <c r="AN82" s="6">
        <f t="shared" si="65"/>
        <v>0</v>
      </c>
      <c r="AO82" s="7">
        <f t="shared" si="66"/>
        <v>0</v>
      </c>
      <c r="AP82" s="8">
        <v>26.99</v>
      </c>
      <c r="AQ82" s="5">
        <v>26.99</v>
      </c>
      <c r="AR82" s="6">
        <f t="shared" si="67"/>
        <v>0</v>
      </c>
      <c r="AS82" s="7">
        <f t="shared" si="68"/>
        <v>0</v>
      </c>
      <c r="AT82" s="8">
        <v>26.99</v>
      </c>
      <c r="AU82" s="5">
        <v>26.99</v>
      </c>
      <c r="AV82" s="6">
        <f t="shared" si="69"/>
        <v>0</v>
      </c>
      <c r="AW82" s="7">
        <f t="shared" si="70"/>
        <v>0</v>
      </c>
      <c r="AX82" s="8">
        <v>26.99</v>
      </c>
      <c r="AY82" s="5">
        <v>26.99</v>
      </c>
      <c r="AZ82" s="6">
        <f t="shared" si="71"/>
        <v>0</v>
      </c>
      <c r="BA82" s="7">
        <f t="shared" si="72"/>
        <v>0</v>
      </c>
      <c r="BB82" s="8">
        <v>24.99</v>
      </c>
      <c r="BC82" s="5">
        <v>24.99</v>
      </c>
      <c r="BD82" s="6">
        <f t="shared" si="73"/>
        <v>0</v>
      </c>
      <c r="BE82" s="7">
        <f t="shared" si="74"/>
        <v>0</v>
      </c>
      <c r="BF82" s="8">
        <v>26.99</v>
      </c>
      <c r="BG82" s="5">
        <v>26.99</v>
      </c>
      <c r="BH82" s="6">
        <f t="shared" si="75"/>
        <v>0</v>
      </c>
      <c r="BI82" s="7">
        <f t="shared" si="76"/>
        <v>0</v>
      </c>
      <c r="BJ82" s="8">
        <v>22.99</v>
      </c>
      <c r="BK82" s="5">
        <v>22.99</v>
      </c>
      <c r="BL82" s="6">
        <f t="shared" si="77"/>
        <v>0</v>
      </c>
      <c r="BM82" s="7">
        <f t="shared" si="78"/>
        <v>0</v>
      </c>
      <c r="BN82" s="8">
        <v>26.99</v>
      </c>
      <c r="BO82" s="5">
        <v>26.99</v>
      </c>
      <c r="BP82" s="6">
        <f t="shared" si="79"/>
        <v>0</v>
      </c>
      <c r="BQ82" s="7">
        <f t="shared" si="80"/>
        <v>0</v>
      </c>
      <c r="BR82" s="8">
        <v>26.95</v>
      </c>
      <c r="BS82" s="5">
        <v>26.95</v>
      </c>
      <c r="BT82" s="6">
        <f t="shared" si="81"/>
        <v>0</v>
      </c>
      <c r="BU82" s="7">
        <f t="shared" si="82"/>
        <v>0</v>
      </c>
      <c r="BV82">
        <f t="shared" si="43"/>
        <v>22.99</v>
      </c>
      <c r="BW82">
        <f t="shared" si="43"/>
        <v>22.99</v>
      </c>
      <c r="BX82">
        <f t="shared" si="44"/>
        <v>29.99</v>
      </c>
      <c r="BY82">
        <f t="shared" si="44"/>
        <v>29.99</v>
      </c>
      <c r="BZ82">
        <f t="shared" si="45"/>
        <v>26.72</v>
      </c>
      <c r="CA82">
        <f t="shared" si="45"/>
        <v>26.72</v>
      </c>
      <c r="CB82">
        <f t="shared" si="46"/>
        <v>1.37</v>
      </c>
      <c r="CC82">
        <f t="shared" si="46"/>
        <v>1.37</v>
      </c>
      <c r="CD82">
        <f t="shared" si="47"/>
        <v>7</v>
      </c>
      <c r="CE82">
        <f t="shared" si="47"/>
        <v>7</v>
      </c>
      <c r="CF82">
        <f t="shared" si="42"/>
        <v>26.2</v>
      </c>
      <c r="CG82">
        <f t="shared" si="42"/>
        <v>26.2</v>
      </c>
      <c r="CH82" s="20" t="b">
        <f t="shared" si="83"/>
        <v>0</v>
      </c>
    </row>
    <row r="83" spans="1:86" x14ac:dyDescent="0.25">
      <c r="A83" s="31" t="s">
        <v>139</v>
      </c>
      <c r="B83" s="31" t="s">
        <v>137</v>
      </c>
      <c r="C83" s="32">
        <v>2000431</v>
      </c>
      <c r="D83" s="32" t="b">
        <f t="shared" si="48"/>
        <v>1</v>
      </c>
      <c r="E83" s="32" t="b">
        <f t="shared" si="48"/>
        <v>1</v>
      </c>
      <c r="F83" s="4">
        <v>559.99</v>
      </c>
      <c r="G83" s="5">
        <v>559.99</v>
      </c>
      <c r="H83" s="6">
        <f t="shared" si="49"/>
        <v>0</v>
      </c>
      <c r="I83" s="7">
        <f t="shared" si="50"/>
        <v>0</v>
      </c>
      <c r="J83" s="8">
        <v>559.99</v>
      </c>
      <c r="K83" s="5">
        <v>559.99</v>
      </c>
      <c r="L83" s="6">
        <f t="shared" si="51"/>
        <v>0</v>
      </c>
      <c r="M83" s="7">
        <f t="shared" si="52"/>
        <v>0</v>
      </c>
      <c r="N83" s="8">
        <v>569.99</v>
      </c>
      <c r="O83" s="5">
        <v>569.99</v>
      </c>
      <c r="P83" s="6">
        <f t="shared" si="53"/>
        <v>0</v>
      </c>
      <c r="Q83" s="7">
        <f t="shared" si="54"/>
        <v>0</v>
      </c>
      <c r="R83" s="8">
        <v>559.99</v>
      </c>
      <c r="S83" s="5">
        <v>559.99</v>
      </c>
      <c r="T83" s="6">
        <f t="shared" si="55"/>
        <v>0</v>
      </c>
      <c r="U83" s="7">
        <f t="shared" si="56"/>
        <v>0</v>
      </c>
      <c r="V83" s="8">
        <v>559.99</v>
      </c>
      <c r="W83" s="5">
        <v>559.99</v>
      </c>
      <c r="X83" s="6">
        <f t="shared" si="57"/>
        <v>0</v>
      </c>
      <c r="Y83" s="7">
        <f t="shared" si="58"/>
        <v>0</v>
      </c>
      <c r="Z83" s="8">
        <v>569.99</v>
      </c>
      <c r="AA83" s="5">
        <v>569.99</v>
      </c>
      <c r="AB83" s="6">
        <f t="shared" si="59"/>
        <v>0</v>
      </c>
      <c r="AC83" s="7">
        <f t="shared" si="60"/>
        <v>0</v>
      </c>
      <c r="AD83" s="8">
        <v>559.99</v>
      </c>
      <c r="AE83" s="5">
        <v>559.99</v>
      </c>
      <c r="AF83" s="6">
        <f t="shared" si="61"/>
        <v>0</v>
      </c>
      <c r="AG83" s="7">
        <f t="shared" si="62"/>
        <v>0</v>
      </c>
      <c r="AH83" s="8">
        <v>559.99</v>
      </c>
      <c r="AI83" s="5">
        <v>559.99</v>
      </c>
      <c r="AJ83" s="6">
        <f t="shared" si="63"/>
        <v>0</v>
      </c>
      <c r="AK83" s="7">
        <f t="shared" si="64"/>
        <v>0</v>
      </c>
      <c r="AL83" s="8">
        <v>569.99</v>
      </c>
      <c r="AM83" s="5">
        <v>569.99</v>
      </c>
      <c r="AN83" s="6">
        <f t="shared" si="65"/>
        <v>0</v>
      </c>
      <c r="AO83" s="7">
        <f t="shared" si="66"/>
        <v>0</v>
      </c>
      <c r="AP83" s="8">
        <v>569.99</v>
      </c>
      <c r="AQ83" s="5">
        <v>569.99</v>
      </c>
      <c r="AR83" s="6">
        <f t="shared" si="67"/>
        <v>0</v>
      </c>
      <c r="AS83" s="7">
        <f t="shared" si="68"/>
        <v>0</v>
      </c>
      <c r="AT83" s="8">
        <v>559.99</v>
      </c>
      <c r="AU83" s="5">
        <v>559.99</v>
      </c>
      <c r="AV83" s="6">
        <f t="shared" si="69"/>
        <v>0</v>
      </c>
      <c r="AW83" s="7">
        <f t="shared" si="70"/>
        <v>0</v>
      </c>
      <c r="AX83" s="8">
        <v>559.99</v>
      </c>
      <c r="AY83" s="5">
        <v>559.99</v>
      </c>
      <c r="AZ83" s="6">
        <f t="shared" si="71"/>
        <v>0</v>
      </c>
      <c r="BA83" s="7">
        <f t="shared" si="72"/>
        <v>0</v>
      </c>
      <c r="BB83" s="8">
        <v>559.99</v>
      </c>
      <c r="BC83" s="5">
        <v>559.99</v>
      </c>
      <c r="BD83" s="6">
        <f t="shared" si="73"/>
        <v>0</v>
      </c>
      <c r="BE83" s="7">
        <f t="shared" si="74"/>
        <v>0</v>
      </c>
      <c r="BF83" s="8">
        <v>559.99</v>
      </c>
      <c r="BG83" s="5">
        <v>559.99</v>
      </c>
      <c r="BH83" s="6">
        <f t="shared" si="75"/>
        <v>0</v>
      </c>
      <c r="BI83" s="7">
        <f t="shared" si="76"/>
        <v>0</v>
      </c>
      <c r="BJ83" s="8">
        <v>499.99</v>
      </c>
      <c r="BK83" s="5">
        <v>499.99</v>
      </c>
      <c r="BL83" s="6">
        <f t="shared" si="77"/>
        <v>0</v>
      </c>
      <c r="BM83" s="7">
        <f t="shared" si="78"/>
        <v>0</v>
      </c>
      <c r="BN83" s="8">
        <v>569.99</v>
      </c>
      <c r="BO83" s="5">
        <v>569.99</v>
      </c>
      <c r="BP83" s="6">
        <f t="shared" si="79"/>
        <v>0</v>
      </c>
      <c r="BQ83" s="7">
        <f t="shared" si="80"/>
        <v>0</v>
      </c>
      <c r="BR83" s="8">
        <v>559.99</v>
      </c>
      <c r="BS83" s="5">
        <v>559.99</v>
      </c>
      <c r="BT83" s="6">
        <f t="shared" si="81"/>
        <v>0</v>
      </c>
      <c r="BU83" s="7">
        <f t="shared" si="82"/>
        <v>0</v>
      </c>
      <c r="BV83">
        <f t="shared" si="43"/>
        <v>499.99</v>
      </c>
      <c r="BW83">
        <f t="shared" si="43"/>
        <v>499.99</v>
      </c>
      <c r="BX83">
        <f t="shared" si="44"/>
        <v>569.99</v>
      </c>
      <c r="BY83">
        <f t="shared" si="44"/>
        <v>569.99</v>
      </c>
      <c r="BZ83">
        <f t="shared" si="45"/>
        <v>559.4</v>
      </c>
      <c r="CA83">
        <f t="shared" si="45"/>
        <v>559.4</v>
      </c>
      <c r="CB83">
        <f t="shared" si="46"/>
        <v>15.52</v>
      </c>
      <c r="CC83">
        <f t="shared" si="46"/>
        <v>15.52</v>
      </c>
      <c r="CD83">
        <f t="shared" si="47"/>
        <v>70</v>
      </c>
      <c r="CE83">
        <f t="shared" si="47"/>
        <v>70</v>
      </c>
      <c r="CF83">
        <f t="shared" si="42"/>
        <v>12.5</v>
      </c>
      <c r="CG83">
        <f t="shared" si="42"/>
        <v>12.5</v>
      </c>
      <c r="CH83" s="20" t="b">
        <f t="shared" si="83"/>
        <v>0</v>
      </c>
    </row>
    <row r="84" spans="1:86" x14ac:dyDescent="0.25">
      <c r="A84" s="31" t="s">
        <v>140</v>
      </c>
      <c r="B84" s="31" t="s">
        <v>141</v>
      </c>
      <c r="C84" s="32">
        <v>21160</v>
      </c>
      <c r="D84" s="32" t="b">
        <f t="shared" si="48"/>
        <v>1</v>
      </c>
      <c r="E84" s="32" t="b">
        <f t="shared" si="48"/>
        <v>1</v>
      </c>
      <c r="F84" s="4">
        <v>74.989999999999995</v>
      </c>
      <c r="G84" s="5">
        <v>69.989999999999995</v>
      </c>
      <c r="H84" s="6">
        <f t="shared" si="49"/>
        <v>-5</v>
      </c>
      <c r="I84" s="7">
        <f t="shared" si="50"/>
        <v>-6.7</v>
      </c>
      <c r="J84" s="8">
        <v>69.989999999999995</v>
      </c>
      <c r="K84" s="5">
        <v>69.989999999999995</v>
      </c>
      <c r="L84" s="6">
        <f t="shared" si="51"/>
        <v>0</v>
      </c>
      <c r="M84" s="7">
        <f t="shared" si="52"/>
        <v>0</v>
      </c>
      <c r="N84" s="8">
        <v>84.99</v>
      </c>
      <c r="O84" s="5">
        <v>84.99</v>
      </c>
      <c r="P84" s="6">
        <f t="shared" si="53"/>
        <v>0</v>
      </c>
      <c r="Q84" s="7">
        <f t="shared" si="54"/>
        <v>0</v>
      </c>
      <c r="R84" s="8">
        <v>84.95</v>
      </c>
      <c r="S84" s="5">
        <v>84.95</v>
      </c>
      <c r="T84" s="6">
        <f t="shared" si="55"/>
        <v>0</v>
      </c>
      <c r="U84" s="7">
        <f t="shared" si="56"/>
        <v>0</v>
      </c>
      <c r="V84" s="8">
        <v>74.989999999999995</v>
      </c>
      <c r="W84" s="5">
        <v>69.989999999999995</v>
      </c>
      <c r="X84" s="6">
        <f t="shared" si="57"/>
        <v>-5</v>
      </c>
      <c r="Y84" s="7">
        <f t="shared" si="58"/>
        <v>-6.7</v>
      </c>
      <c r="Z84" s="8">
        <v>89.99</v>
      </c>
      <c r="AA84" s="5">
        <v>89.99</v>
      </c>
      <c r="AB84" s="6">
        <f t="shared" si="59"/>
        <v>0</v>
      </c>
      <c r="AC84" s="7">
        <f t="shared" si="60"/>
        <v>0</v>
      </c>
      <c r="AD84" s="8">
        <v>74.989999999999995</v>
      </c>
      <c r="AE84" s="5">
        <v>69.989999999999995</v>
      </c>
      <c r="AF84" s="6">
        <f t="shared" si="61"/>
        <v>-5</v>
      </c>
      <c r="AG84" s="7">
        <f t="shared" si="62"/>
        <v>-6.7</v>
      </c>
      <c r="AH84" s="8">
        <v>79.989999999999995</v>
      </c>
      <c r="AI84" s="5">
        <v>69.989999999999995</v>
      </c>
      <c r="AJ84" s="6">
        <f t="shared" si="63"/>
        <v>-10</v>
      </c>
      <c r="AK84" s="7">
        <f t="shared" si="64"/>
        <v>-12.5</v>
      </c>
      <c r="AL84" s="8">
        <v>84.99</v>
      </c>
      <c r="AM84" s="5">
        <v>84.99</v>
      </c>
      <c r="AN84" s="6">
        <f t="shared" si="65"/>
        <v>0</v>
      </c>
      <c r="AO84" s="7">
        <f t="shared" si="66"/>
        <v>0</v>
      </c>
      <c r="AP84" s="8">
        <v>84.99</v>
      </c>
      <c r="AQ84" s="5">
        <v>84.99</v>
      </c>
      <c r="AR84" s="6">
        <f t="shared" si="67"/>
        <v>0</v>
      </c>
      <c r="AS84" s="7">
        <f t="shared" si="68"/>
        <v>0</v>
      </c>
      <c r="AT84" s="8">
        <v>74.989999999999995</v>
      </c>
      <c r="AU84" s="5">
        <v>69.989999999999995</v>
      </c>
      <c r="AV84" s="6">
        <f t="shared" si="69"/>
        <v>-5</v>
      </c>
      <c r="AW84" s="7">
        <f t="shared" si="70"/>
        <v>-6.7</v>
      </c>
      <c r="AX84" s="8">
        <v>74.989999999999995</v>
      </c>
      <c r="AY84" s="5">
        <v>69.989999999999995</v>
      </c>
      <c r="AZ84" s="6">
        <f t="shared" si="71"/>
        <v>-5</v>
      </c>
      <c r="BA84" s="7">
        <f t="shared" si="72"/>
        <v>-6.7</v>
      </c>
      <c r="BB84" s="8">
        <v>69.989999999999995</v>
      </c>
      <c r="BC84" s="5">
        <v>69.989999999999995</v>
      </c>
      <c r="BD84" s="6">
        <f t="shared" si="73"/>
        <v>0</v>
      </c>
      <c r="BE84" s="7">
        <f t="shared" si="74"/>
        <v>0</v>
      </c>
      <c r="BF84" s="8">
        <v>79.989999999999995</v>
      </c>
      <c r="BG84" s="5">
        <v>69.989999999999995</v>
      </c>
      <c r="BH84" s="6">
        <f t="shared" si="75"/>
        <v>-10</v>
      </c>
      <c r="BI84" s="7">
        <f t="shared" si="76"/>
        <v>-12.5</v>
      </c>
      <c r="BJ84" s="8">
        <v>74.989999999999995</v>
      </c>
      <c r="BK84" s="5">
        <v>69.989999999999995</v>
      </c>
      <c r="BL84" s="6">
        <f t="shared" si="77"/>
        <v>-5</v>
      </c>
      <c r="BM84" s="7">
        <f t="shared" si="78"/>
        <v>-6.7</v>
      </c>
      <c r="BN84" s="8">
        <v>74.989999999999995</v>
      </c>
      <c r="BO84" s="5">
        <v>74.989999999999995</v>
      </c>
      <c r="BP84" s="6">
        <f t="shared" si="79"/>
        <v>0</v>
      </c>
      <c r="BQ84" s="7">
        <f t="shared" si="80"/>
        <v>0</v>
      </c>
      <c r="BR84" s="8">
        <v>79.989999999999995</v>
      </c>
      <c r="BS84" s="5">
        <v>69.989999999999995</v>
      </c>
      <c r="BT84" s="6">
        <f t="shared" si="81"/>
        <v>-10</v>
      </c>
      <c r="BU84" s="7">
        <f t="shared" si="82"/>
        <v>-12.5</v>
      </c>
      <c r="BV84">
        <f t="shared" si="43"/>
        <v>69.989999999999995</v>
      </c>
      <c r="BW84">
        <f t="shared" si="43"/>
        <v>69.989999999999995</v>
      </c>
      <c r="BX84">
        <f t="shared" si="44"/>
        <v>89.99</v>
      </c>
      <c r="BY84">
        <f t="shared" si="44"/>
        <v>89.99</v>
      </c>
      <c r="BZ84">
        <f t="shared" si="45"/>
        <v>78.52</v>
      </c>
      <c r="CA84">
        <f t="shared" si="45"/>
        <v>74.989999999999995</v>
      </c>
      <c r="CB84">
        <f t="shared" si="46"/>
        <v>5.62</v>
      </c>
      <c r="CC84">
        <f t="shared" si="46"/>
        <v>7.27</v>
      </c>
      <c r="CD84">
        <f t="shared" si="47"/>
        <v>20</v>
      </c>
      <c r="CE84">
        <f t="shared" si="47"/>
        <v>20</v>
      </c>
      <c r="CF84">
        <f t="shared" si="42"/>
        <v>25.5</v>
      </c>
      <c r="CG84">
        <f t="shared" si="42"/>
        <v>26.7</v>
      </c>
      <c r="CH84" s="20" t="b">
        <f t="shared" si="83"/>
        <v>1</v>
      </c>
    </row>
    <row r="85" spans="1:86" x14ac:dyDescent="0.25">
      <c r="A85" s="31" t="s">
        <v>142</v>
      </c>
      <c r="B85" s="31" t="s">
        <v>141</v>
      </c>
      <c r="C85" s="32">
        <v>21161</v>
      </c>
      <c r="D85" s="32" t="b">
        <f t="shared" si="48"/>
        <v>1</v>
      </c>
      <c r="E85" s="32" t="b">
        <f t="shared" si="48"/>
        <v>1</v>
      </c>
      <c r="F85" s="4">
        <v>89.99</v>
      </c>
      <c r="G85" s="5">
        <v>79.989999999999995</v>
      </c>
      <c r="H85" s="6">
        <f t="shared" si="49"/>
        <v>-10</v>
      </c>
      <c r="I85" s="7">
        <f t="shared" si="50"/>
        <v>-11.1</v>
      </c>
      <c r="J85" s="8">
        <v>79.989999999999995</v>
      </c>
      <c r="K85" s="5">
        <v>79.989999999999995</v>
      </c>
      <c r="L85" s="6">
        <f t="shared" si="51"/>
        <v>0</v>
      </c>
      <c r="M85" s="7">
        <f t="shared" si="52"/>
        <v>0</v>
      </c>
      <c r="N85" s="8">
        <v>99.99</v>
      </c>
      <c r="O85" s="5">
        <v>92.99</v>
      </c>
      <c r="P85" s="6">
        <f t="shared" si="53"/>
        <v>-7</v>
      </c>
      <c r="Q85" s="7">
        <f t="shared" si="54"/>
        <v>-7</v>
      </c>
      <c r="R85" s="8">
        <v>99.95</v>
      </c>
      <c r="S85" s="5">
        <v>99.95</v>
      </c>
      <c r="T85" s="6">
        <f t="shared" si="55"/>
        <v>0</v>
      </c>
      <c r="U85" s="7">
        <f t="shared" si="56"/>
        <v>0</v>
      </c>
      <c r="V85" s="8">
        <v>84.99</v>
      </c>
      <c r="W85" s="5">
        <v>79.989999999999995</v>
      </c>
      <c r="X85" s="6">
        <f t="shared" si="57"/>
        <v>-5</v>
      </c>
      <c r="Y85" s="7">
        <f t="shared" si="58"/>
        <v>-5.9</v>
      </c>
      <c r="Z85" s="8">
        <v>99.99</v>
      </c>
      <c r="AA85" s="5">
        <v>99.99</v>
      </c>
      <c r="AB85" s="6">
        <f t="shared" si="59"/>
        <v>0</v>
      </c>
      <c r="AC85" s="7">
        <f t="shared" si="60"/>
        <v>0</v>
      </c>
      <c r="AD85" s="8">
        <v>79.989999999999995</v>
      </c>
      <c r="AE85" s="5">
        <v>79.989999999999995</v>
      </c>
      <c r="AF85" s="6">
        <f t="shared" si="61"/>
        <v>0</v>
      </c>
      <c r="AG85" s="7">
        <f t="shared" si="62"/>
        <v>0</v>
      </c>
      <c r="AH85" s="8">
        <v>84.99</v>
      </c>
      <c r="AI85" s="5">
        <v>79.989999999999995</v>
      </c>
      <c r="AJ85" s="6">
        <f t="shared" si="63"/>
        <v>-5</v>
      </c>
      <c r="AK85" s="7">
        <f t="shared" si="64"/>
        <v>-5.9</v>
      </c>
      <c r="AL85" s="8">
        <v>99.99</v>
      </c>
      <c r="AM85" s="5">
        <v>92.99</v>
      </c>
      <c r="AN85" s="6">
        <f t="shared" si="65"/>
        <v>-7</v>
      </c>
      <c r="AO85" s="7">
        <f t="shared" si="66"/>
        <v>-7</v>
      </c>
      <c r="AP85" s="8">
        <v>99.99</v>
      </c>
      <c r="AQ85" s="5">
        <v>92.99</v>
      </c>
      <c r="AR85" s="6">
        <f t="shared" si="67"/>
        <v>-7</v>
      </c>
      <c r="AS85" s="7">
        <f t="shared" si="68"/>
        <v>-7</v>
      </c>
      <c r="AT85" s="8">
        <v>89.99</v>
      </c>
      <c r="AU85" s="5">
        <v>79.989999999999995</v>
      </c>
      <c r="AV85" s="6">
        <f t="shared" si="69"/>
        <v>-10</v>
      </c>
      <c r="AW85" s="7">
        <f t="shared" si="70"/>
        <v>-11.1</v>
      </c>
      <c r="AX85" s="8">
        <v>89.99</v>
      </c>
      <c r="AY85" s="5">
        <v>79.989999999999995</v>
      </c>
      <c r="AZ85" s="6">
        <f t="shared" si="71"/>
        <v>-10</v>
      </c>
      <c r="BA85" s="7">
        <f t="shared" si="72"/>
        <v>-11.1</v>
      </c>
      <c r="BB85" s="8">
        <v>79.989999999999995</v>
      </c>
      <c r="BC85" s="5">
        <v>79.989999999999995</v>
      </c>
      <c r="BD85" s="6">
        <f t="shared" si="73"/>
        <v>0</v>
      </c>
      <c r="BE85" s="7">
        <f t="shared" si="74"/>
        <v>0</v>
      </c>
      <c r="BF85" s="8">
        <v>89.99</v>
      </c>
      <c r="BG85" s="5">
        <v>79.989999999999995</v>
      </c>
      <c r="BH85" s="6">
        <f t="shared" si="75"/>
        <v>-10</v>
      </c>
      <c r="BI85" s="7">
        <f t="shared" si="76"/>
        <v>-11.1</v>
      </c>
      <c r="BJ85" s="8">
        <v>84.99</v>
      </c>
      <c r="BK85" s="5">
        <v>79.989999999999995</v>
      </c>
      <c r="BL85" s="6">
        <f t="shared" si="77"/>
        <v>-5</v>
      </c>
      <c r="BM85" s="7">
        <f t="shared" si="78"/>
        <v>-5.9</v>
      </c>
      <c r="BN85" s="8">
        <v>89.99</v>
      </c>
      <c r="BO85" s="5">
        <v>89.99</v>
      </c>
      <c r="BP85" s="6">
        <f t="shared" si="79"/>
        <v>0</v>
      </c>
      <c r="BQ85" s="7">
        <f t="shared" si="80"/>
        <v>0</v>
      </c>
      <c r="BR85" s="8">
        <v>89.99</v>
      </c>
      <c r="BS85" s="5">
        <v>79.989999999999995</v>
      </c>
      <c r="BT85" s="6">
        <f t="shared" si="81"/>
        <v>-10</v>
      </c>
      <c r="BU85" s="7">
        <f t="shared" si="82"/>
        <v>-11.1</v>
      </c>
      <c r="BV85">
        <f t="shared" si="43"/>
        <v>79.989999999999995</v>
      </c>
      <c r="BW85">
        <f t="shared" si="43"/>
        <v>79.989999999999995</v>
      </c>
      <c r="BX85">
        <f t="shared" si="44"/>
        <v>99.99</v>
      </c>
      <c r="BY85">
        <f t="shared" si="44"/>
        <v>99.99</v>
      </c>
      <c r="BZ85">
        <f t="shared" si="45"/>
        <v>90.28</v>
      </c>
      <c r="CA85">
        <f t="shared" si="45"/>
        <v>85.22</v>
      </c>
      <c r="CB85">
        <f t="shared" si="46"/>
        <v>7.17</v>
      </c>
      <c r="CC85">
        <f t="shared" si="46"/>
        <v>7.44</v>
      </c>
      <c r="CD85">
        <f t="shared" si="47"/>
        <v>20</v>
      </c>
      <c r="CE85">
        <f t="shared" si="47"/>
        <v>20</v>
      </c>
      <c r="CF85">
        <f t="shared" si="42"/>
        <v>22.2</v>
      </c>
      <c r="CG85">
        <f t="shared" si="42"/>
        <v>23.5</v>
      </c>
      <c r="CH85" s="20" t="b">
        <f t="shared" si="83"/>
        <v>1</v>
      </c>
    </row>
    <row r="86" spans="1:86" x14ac:dyDescent="0.25">
      <c r="A86" s="31" t="s">
        <v>143</v>
      </c>
      <c r="B86" s="31" t="s">
        <v>141</v>
      </c>
      <c r="C86" s="32">
        <v>21164</v>
      </c>
      <c r="D86" s="32" t="b">
        <f t="shared" si="48"/>
        <v>1</v>
      </c>
      <c r="E86" s="32" t="b">
        <f t="shared" si="48"/>
        <v>1</v>
      </c>
      <c r="F86" s="4">
        <v>9.99</v>
      </c>
      <c r="G86" s="5">
        <v>9.99</v>
      </c>
      <c r="H86" s="6">
        <f t="shared" si="49"/>
        <v>0</v>
      </c>
      <c r="I86" s="7">
        <f t="shared" si="50"/>
        <v>0</v>
      </c>
      <c r="J86" s="8">
        <v>9.99</v>
      </c>
      <c r="K86" s="5">
        <v>9.99</v>
      </c>
      <c r="L86" s="6">
        <f t="shared" si="51"/>
        <v>0</v>
      </c>
      <c r="M86" s="7">
        <f t="shared" si="52"/>
        <v>0</v>
      </c>
      <c r="N86" s="8">
        <v>11.99</v>
      </c>
      <c r="O86" s="5">
        <v>11.99</v>
      </c>
      <c r="P86" s="6">
        <f t="shared" si="53"/>
        <v>0</v>
      </c>
      <c r="Q86" s="7">
        <f t="shared" si="54"/>
        <v>0</v>
      </c>
      <c r="R86" s="8">
        <v>12.95</v>
      </c>
      <c r="S86" s="5">
        <v>12.95</v>
      </c>
      <c r="T86" s="6">
        <f t="shared" si="55"/>
        <v>0</v>
      </c>
      <c r="U86" s="7">
        <f t="shared" si="56"/>
        <v>0</v>
      </c>
      <c r="V86" s="8">
        <v>9.99</v>
      </c>
      <c r="W86" s="5">
        <v>9.99</v>
      </c>
      <c r="X86" s="6">
        <f t="shared" si="57"/>
        <v>0</v>
      </c>
      <c r="Y86" s="7">
        <f t="shared" si="58"/>
        <v>0</v>
      </c>
      <c r="Z86" s="8">
        <v>11.99</v>
      </c>
      <c r="AA86" s="5">
        <v>11.99</v>
      </c>
      <c r="AB86" s="6">
        <f t="shared" si="59"/>
        <v>0</v>
      </c>
      <c r="AC86" s="7">
        <f t="shared" si="60"/>
        <v>0</v>
      </c>
      <c r="AD86" s="8">
        <v>9.99</v>
      </c>
      <c r="AE86" s="5">
        <v>9.99</v>
      </c>
      <c r="AF86" s="6">
        <f t="shared" si="61"/>
        <v>0</v>
      </c>
      <c r="AG86" s="7">
        <f t="shared" si="62"/>
        <v>0</v>
      </c>
      <c r="AH86" s="8">
        <v>9.99</v>
      </c>
      <c r="AI86" s="5">
        <v>9.99</v>
      </c>
      <c r="AJ86" s="6">
        <f t="shared" si="63"/>
        <v>0</v>
      </c>
      <c r="AK86" s="7">
        <f t="shared" si="64"/>
        <v>0</v>
      </c>
      <c r="AL86" s="8">
        <v>11.99</v>
      </c>
      <c r="AM86" s="5">
        <v>11.99</v>
      </c>
      <c r="AN86" s="6">
        <f t="shared" si="65"/>
        <v>0</v>
      </c>
      <c r="AO86" s="7">
        <f t="shared" si="66"/>
        <v>0</v>
      </c>
      <c r="AP86" s="8">
        <v>11.99</v>
      </c>
      <c r="AQ86" s="5">
        <v>11.99</v>
      </c>
      <c r="AR86" s="6">
        <f t="shared" si="67"/>
        <v>0</v>
      </c>
      <c r="AS86" s="7">
        <f t="shared" si="68"/>
        <v>0</v>
      </c>
      <c r="AT86" s="8">
        <v>9.99</v>
      </c>
      <c r="AU86" s="5">
        <v>9.99</v>
      </c>
      <c r="AV86" s="6">
        <f t="shared" si="69"/>
        <v>0</v>
      </c>
      <c r="AW86" s="7">
        <f t="shared" si="70"/>
        <v>0</v>
      </c>
      <c r="AX86" s="8">
        <v>9.99</v>
      </c>
      <c r="AY86" s="5">
        <v>9.99</v>
      </c>
      <c r="AZ86" s="6">
        <f t="shared" si="71"/>
        <v>0</v>
      </c>
      <c r="BA86" s="7">
        <f t="shared" si="72"/>
        <v>0</v>
      </c>
      <c r="BB86" s="8">
        <v>9.99</v>
      </c>
      <c r="BC86" s="5">
        <v>9.99</v>
      </c>
      <c r="BD86" s="6">
        <f t="shared" si="73"/>
        <v>0</v>
      </c>
      <c r="BE86" s="7">
        <f t="shared" si="74"/>
        <v>0</v>
      </c>
      <c r="BF86" s="8">
        <v>9.99</v>
      </c>
      <c r="BG86" s="5">
        <v>9.99</v>
      </c>
      <c r="BH86" s="6">
        <f t="shared" si="75"/>
        <v>0</v>
      </c>
      <c r="BI86" s="7">
        <f t="shared" si="76"/>
        <v>0</v>
      </c>
      <c r="BJ86" s="8">
        <v>9.49</v>
      </c>
      <c r="BK86" s="5">
        <v>9.49</v>
      </c>
      <c r="BL86" s="6">
        <f t="shared" si="77"/>
        <v>0</v>
      </c>
      <c r="BM86" s="7">
        <f t="shared" si="78"/>
        <v>0</v>
      </c>
      <c r="BN86" s="8">
        <v>11.99</v>
      </c>
      <c r="BO86" s="5">
        <v>11.99</v>
      </c>
      <c r="BP86" s="6">
        <f t="shared" si="79"/>
        <v>0</v>
      </c>
      <c r="BQ86" s="7">
        <f t="shared" si="80"/>
        <v>0</v>
      </c>
      <c r="BR86" s="8">
        <v>9.99</v>
      </c>
      <c r="BS86" s="5">
        <v>9.99</v>
      </c>
      <c r="BT86" s="6">
        <f t="shared" si="81"/>
        <v>0</v>
      </c>
      <c r="BU86" s="7">
        <f t="shared" si="82"/>
        <v>0</v>
      </c>
      <c r="BV86">
        <f t="shared" si="43"/>
        <v>9.49</v>
      </c>
      <c r="BW86">
        <f t="shared" si="43"/>
        <v>9.49</v>
      </c>
      <c r="BX86">
        <f t="shared" si="44"/>
        <v>12.95</v>
      </c>
      <c r="BY86">
        <f t="shared" si="44"/>
        <v>12.95</v>
      </c>
      <c r="BZ86">
        <f t="shared" si="45"/>
        <v>10.72</v>
      </c>
      <c r="CA86">
        <f t="shared" si="45"/>
        <v>10.72</v>
      </c>
      <c r="CB86">
        <f t="shared" si="46"/>
        <v>1.08</v>
      </c>
      <c r="CC86">
        <f t="shared" si="46"/>
        <v>1.08</v>
      </c>
      <c r="CD86">
        <f t="shared" si="47"/>
        <v>3.46</v>
      </c>
      <c r="CE86">
        <f t="shared" si="47"/>
        <v>3.46</v>
      </c>
      <c r="CF86">
        <f t="shared" si="42"/>
        <v>32.299999999999997</v>
      </c>
      <c r="CG86">
        <f t="shared" si="42"/>
        <v>32.299999999999997</v>
      </c>
      <c r="CH86" s="20" t="b">
        <f t="shared" si="83"/>
        <v>0</v>
      </c>
    </row>
    <row r="87" spans="1:86" x14ac:dyDescent="0.25">
      <c r="A87" s="31" t="s">
        <v>144</v>
      </c>
      <c r="B87" s="31" t="s">
        <v>141</v>
      </c>
      <c r="C87" s="32">
        <v>21165</v>
      </c>
      <c r="D87" s="32" t="b">
        <f t="shared" si="48"/>
        <v>1</v>
      </c>
      <c r="E87" s="32" t="b">
        <f t="shared" si="48"/>
        <v>1</v>
      </c>
      <c r="F87" s="4">
        <v>24.99</v>
      </c>
      <c r="G87" s="5">
        <v>19.989999999999998</v>
      </c>
      <c r="H87" s="6">
        <f t="shared" si="49"/>
        <v>-5</v>
      </c>
      <c r="I87" s="7">
        <f t="shared" si="50"/>
        <v>-20</v>
      </c>
      <c r="J87" s="8">
        <v>19.989999999999998</v>
      </c>
      <c r="K87" s="5">
        <v>19.989999999999998</v>
      </c>
      <c r="L87" s="6">
        <f t="shared" si="51"/>
        <v>0</v>
      </c>
      <c r="M87" s="7">
        <f t="shared" si="52"/>
        <v>0</v>
      </c>
      <c r="N87" s="8">
        <v>22.99</v>
      </c>
      <c r="O87" s="5">
        <v>22.99</v>
      </c>
      <c r="P87" s="6">
        <f t="shared" si="53"/>
        <v>0</v>
      </c>
      <c r="Q87" s="7">
        <f t="shared" si="54"/>
        <v>0</v>
      </c>
      <c r="R87" s="8">
        <v>24.95</v>
      </c>
      <c r="S87" s="5">
        <v>24.95</v>
      </c>
      <c r="T87" s="6">
        <f t="shared" si="55"/>
        <v>0</v>
      </c>
      <c r="U87" s="7">
        <f t="shared" si="56"/>
        <v>0</v>
      </c>
      <c r="V87" s="8">
        <v>19.989999999999998</v>
      </c>
      <c r="W87" s="5">
        <v>19.989999999999998</v>
      </c>
      <c r="X87" s="6">
        <f t="shared" si="57"/>
        <v>0</v>
      </c>
      <c r="Y87" s="7">
        <f t="shared" si="58"/>
        <v>0</v>
      </c>
      <c r="Z87" s="8">
        <v>24.99</v>
      </c>
      <c r="AA87" s="5">
        <v>24.99</v>
      </c>
      <c r="AB87" s="6">
        <f t="shared" si="59"/>
        <v>0</v>
      </c>
      <c r="AC87" s="7">
        <f t="shared" si="60"/>
        <v>0</v>
      </c>
      <c r="AD87" s="8">
        <v>22.99</v>
      </c>
      <c r="AE87" s="5">
        <v>19.989999999999998</v>
      </c>
      <c r="AF87" s="6">
        <f t="shared" si="61"/>
        <v>-3</v>
      </c>
      <c r="AG87" s="7">
        <f t="shared" si="62"/>
        <v>-13</v>
      </c>
      <c r="AH87" s="8">
        <v>24.99</v>
      </c>
      <c r="AI87" s="5">
        <v>19.989999999999998</v>
      </c>
      <c r="AJ87" s="6">
        <f t="shared" si="63"/>
        <v>-5</v>
      </c>
      <c r="AK87" s="7">
        <f t="shared" si="64"/>
        <v>-20</v>
      </c>
      <c r="AL87" s="8">
        <v>22.99</v>
      </c>
      <c r="AM87" s="5">
        <v>22.99</v>
      </c>
      <c r="AN87" s="6">
        <f t="shared" si="65"/>
        <v>0</v>
      </c>
      <c r="AO87" s="7">
        <f t="shared" si="66"/>
        <v>0</v>
      </c>
      <c r="AP87" s="8">
        <v>22.99</v>
      </c>
      <c r="AQ87" s="5">
        <v>22.99</v>
      </c>
      <c r="AR87" s="6">
        <f t="shared" si="67"/>
        <v>0</v>
      </c>
      <c r="AS87" s="7">
        <f t="shared" si="68"/>
        <v>0</v>
      </c>
      <c r="AT87" s="8">
        <v>24.99</v>
      </c>
      <c r="AU87" s="5">
        <v>19.989999999999998</v>
      </c>
      <c r="AV87" s="6">
        <f t="shared" si="69"/>
        <v>-5</v>
      </c>
      <c r="AW87" s="7">
        <f t="shared" si="70"/>
        <v>-20</v>
      </c>
      <c r="AX87" s="8">
        <v>24.99</v>
      </c>
      <c r="AY87" s="5">
        <v>19.989999999999998</v>
      </c>
      <c r="AZ87" s="6">
        <f t="shared" si="71"/>
        <v>-5</v>
      </c>
      <c r="BA87" s="7">
        <f t="shared" si="72"/>
        <v>-20</v>
      </c>
      <c r="BB87" s="8">
        <v>19.989999999999998</v>
      </c>
      <c r="BC87" s="5">
        <v>19.989999999999998</v>
      </c>
      <c r="BD87" s="6">
        <f t="shared" si="73"/>
        <v>0</v>
      </c>
      <c r="BE87" s="7">
        <f t="shared" si="74"/>
        <v>0</v>
      </c>
      <c r="BF87" s="8">
        <v>19.989999999999998</v>
      </c>
      <c r="BG87" s="5">
        <v>19.989999999999998</v>
      </c>
      <c r="BH87" s="6">
        <f t="shared" si="75"/>
        <v>0</v>
      </c>
      <c r="BI87" s="7">
        <f t="shared" si="76"/>
        <v>0</v>
      </c>
      <c r="BJ87" s="8">
        <v>19.989999999999998</v>
      </c>
      <c r="BK87" s="5">
        <v>18.989999999999998</v>
      </c>
      <c r="BL87" s="6">
        <f t="shared" si="77"/>
        <v>-1</v>
      </c>
      <c r="BM87" s="7">
        <f t="shared" si="78"/>
        <v>-5</v>
      </c>
      <c r="BN87" s="8">
        <v>22.99</v>
      </c>
      <c r="BO87" s="5">
        <v>22.99</v>
      </c>
      <c r="BP87" s="6">
        <f t="shared" si="79"/>
        <v>0</v>
      </c>
      <c r="BQ87" s="7">
        <f t="shared" si="80"/>
        <v>0</v>
      </c>
      <c r="BR87" s="8">
        <v>19.989999999999998</v>
      </c>
      <c r="BS87" s="5">
        <v>19.989999999999998</v>
      </c>
      <c r="BT87" s="6">
        <f t="shared" si="81"/>
        <v>0</v>
      </c>
      <c r="BU87" s="7">
        <f t="shared" si="82"/>
        <v>0</v>
      </c>
      <c r="BV87">
        <f t="shared" si="43"/>
        <v>19.989999999999998</v>
      </c>
      <c r="BW87">
        <f t="shared" si="43"/>
        <v>18.989999999999998</v>
      </c>
      <c r="BX87">
        <f t="shared" si="44"/>
        <v>24.99</v>
      </c>
      <c r="BY87">
        <f t="shared" si="44"/>
        <v>24.99</v>
      </c>
      <c r="BZ87">
        <f t="shared" si="45"/>
        <v>22.63</v>
      </c>
      <c r="CA87">
        <f t="shared" si="45"/>
        <v>21.22</v>
      </c>
      <c r="CB87">
        <f t="shared" si="46"/>
        <v>2.11</v>
      </c>
      <c r="CC87">
        <f t="shared" si="46"/>
        <v>1.89</v>
      </c>
      <c r="CD87">
        <f t="shared" si="47"/>
        <v>5</v>
      </c>
      <c r="CE87">
        <f t="shared" si="47"/>
        <v>6</v>
      </c>
      <c r="CF87">
        <f t="shared" si="42"/>
        <v>22.1</v>
      </c>
      <c r="CG87">
        <f t="shared" si="42"/>
        <v>28.3</v>
      </c>
      <c r="CH87" s="20" t="b">
        <f t="shared" si="83"/>
        <v>1</v>
      </c>
    </row>
    <row r="88" spans="1:86" x14ac:dyDescent="0.25">
      <c r="A88" s="31" t="s">
        <v>145</v>
      </c>
      <c r="B88" s="31" t="s">
        <v>141</v>
      </c>
      <c r="C88" s="32">
        <v>21166</v>
      </c>
      <c r="D88" s="32" t="b">
        <f t="shared" si="48"/>
        <v>1</v>
      </c>
      <c r="E88" s="32" t="b">
        <f t="shared" si="48"/>
        <v>1</v>
      </c>
      <c r="F88" s="4">
        <v>24.99</v>
      </c>
      <c r="G88" s="5">
        <v>22.99</v>
      </c>
      <c r="H88" s="6">
        <f t="shared" si="49"/>
        <v>-2</v>
      </c>
      <c r="I88" s="7">
        <f t="shared" si="50"/>
        <v>-8</v>
      </c>
      <c r="J88" s="8">
        <v>19.989999999999998</v>
      </c>
      <c r="K88" s="5">
        <v>22.99</v>
      </c>
      <c r="L88" s="6">
        <f t="shared" si="51"/>
        <v>3</v>
      </c>
      <c r="M88" s="7">
        <f t="shared" si="52"/>
        <v>15</v>
      </c>
      <c r="N88" s="8">
        <v>22.99</v>
      </c>
      <c r="O88" s="5">
        <v>24.99</v>
      </c>
      <c r="P88" s="6">
        <f t="shared" si="53"/>
        <v>2</v>
      </c>
      <c r="Q88" s="7">
        <f t="shared" si="54"/>
        <v>8.6999999999999993</v>
      </c>
      <c r="R88" s="8">
        <v>24.95</v>
      </c>
      <c r="S88" s="5">
        <v>24.95</v>
      </c>
      <c r="T88" s="6">
        <f t="shared" si="55"/>
        <v>0</v>
      </c>
      <c r="U88" s="7">
        <f t="shared" si="56"/>
        <v>0</v>
      </c>
      <c r="V88" s="8">
        <v>19.989999999999998</v>
      </c>
      <c r="W88" s="5">
        <v>22.99</v>
      </c>
      <c r="X88" s="6">
        <f t="shared" si="57"/>
        <v>3</v>
      </c>
      <c r="Y88" s="7">
        <f t="shared" si="58"/>
        <v>15</v>
      </c>
      <c r="Z88" s="8">
        <v>24.99</v>
      </c>
      <c r="AA88" s="5">
        <v>24.99</v>
      </c>
      <c r="AB88" s="6">
        <f t="shared" si="59"/>
        <v>0</v>
      </c>
      <c r="AC88" s="7">
        <f t="shared" si="60"/>
        <v>0</v>
      </c>
      <c r="AD88" s="8">
        <v>22.99</v>
      </c>
      <c r="AE88" s="5">
        <v>22.99</v>
      </c>
      <c r="AF88" s="6">
        <f t="shared" si="61"/>
        <v>0</v>
      </c>
      <c r="AG88" s="7">
        <f t="shared" si="62"/>
        <v>0</v>
      </c>
      <c r="AH88" s="8">
        <v>24.99</v>
      </c>
      <c r="AI88" s="5">
        <v>22.99</v>
      </c>
      <c r="AJ88" s="6">
        <f t="shared" si="63"/>
        <v>-2</v>
      </c>
      <c r="AK88" s="7">
        <f t="shared" si="64"/>
        <v>-8</v>
      </c>
      <c r="AL88" s="8">
        <v>22.99</v>
      </c>
      <c r="AM88" s="5">
        <v>24.99</v>
      </c>
      <c r="AN88" s="6">
        <f t="shared" si="65"/>
        <v>2</v>
      </c>
      <c r="AO88" s="7">
        <f t="shared" si="66"/>
        <v>8.6999999999999993</v>
      </c>
      <c r="AP88" s="8">
        <v>22.99</v>
      </c>
      <c r="AQ88" s="5">
        <v>24.99</v>
      </c>
      <c r="AR88" s="6">
        <f t="shared" si="67"/>
        <v>2</v>
      </c>
      <c r="AS88" s="7">
        <f t="shared" si="68"/>
        <v>8.6999999999999993</v>
      </c>
      <c r="AT88" s="8">
        <v>24.99</v>
      </c>
      <c r="AU88" s="5">
        <v>22.99</v>
      </c>
      <c r="AV88" s="6">
        <f t="shared" si="69"/>
        <v>-2</v>
      </c>
      <c r="AW88" s="7">
        <f t="shared" si="70"/>
        <v>-8</v>
      </c>
      <c r="AX88" s="8">
        <v>24.99</v>
      </c>
      <c r="AY88" s="5">
        <v>22.99</v>
      </c>
      <c r="AZ88" s="6">
        <f t="shared" si="71"/>
        <v>-2</v>
      </c>
      <c r="BA88" s="7">
        <f t="shared" si="72"/>
        <v>-8</v>
      </c>
      <c r="BB88" s="8">
        <v>19.989999999999998</v>
      </c>
      <c r="BC88" s="5">
        <v>22.99</v>
      </c>
      <c r="BD88" s="6">
        <f t="shared" si="73"/>
        <v>3</v>
      </c>
      <c r="BE88" s="7">
        <f t="shared" si="74"/>
        <v>15</v>
      </c>
      <c r="BF88" s="8">
        <v>19.989999999999998</v>
      </c>
      <c r="BG88" s="5">
        <v>22.99</v>
      </c>
      <c r="BH88" s="6">
        <f t="shared" si="75"/>
        <v>3</v>
      </c>
      <c r="BI88" s="7">
        <f t="shared" si="76"/>
        <v>15</v>
      </c>
      <c r="BJ88" s="8">
        <v>19.989999999999998</v>
      </c>
      <c r="BK88" s="5">
        <v>21.99</v>
      </c>
      <c r="BL88" s="6">
        <f t="shared" si="77"/>
        <v>2</v>
      </c>
      <c r="BM88" s="7">
        <f t="shared" si="78"/>
        <v>10</v>
      </c>
      <c r="BN88" s="8">
        <v>22.99</v>
      </c>
      <c r="BO88" s="5">
        <v>22.99</v>
      </c>
      <c r="BP88" s="6">
        <f t="shared" si="79"/>
        <v>0</v>
      </c>
      <c r="BQ88" s="7">
        <f t="shared" si="80"/>
        <v>0</v>
      </c>
      <c r="BR88" s="8">
        <v>19.989999999999998</v>
      </c>
      <c r="BS88" s="5">
        <v>22.99</v>
      </c>
      <c r="BT88" s="6">
        <f t="shared" si="81"/>
        <v>3</v>
      </c>
      <c r="BU88" s="7">
        <f t="shared" si="82"/>
        <v>15</v>
      </c>
      <c r="BV88">
        <f t="shared" si="43"/>
        <v>19.989999999999998</v>
      </c>
      <c r="BW88">
        <f t="shared" si="43"/>
        <v>21.99</v>
      </c>
      <c r="BX88">
        <f t="shared" si="44"/>
        <v>24.99</v>
      </c>
      <c r="BY88">
        <f t="shared" si="44"/>
        <v>24.99</v>
      </c>
      <c r="BZ88">
        <f t="shared" si="45"/>
        <v>22.63</v>
      </c>
      <c r="CA88">
        <f t="shared" si="45"/>
        <v>23.52</v>
      </c>
      <c r="CB88">
        <f t="shared" si="46"/>
        <v>2.11</v>
      </c>
      <c r="CC88">
        <f t="shared" si="46"/>
        <v>0.97</v>
      </c>
      <c r="CD88">
        <f t="shared" si="47"/>
        <v>5</v>
      </c>
      <c r="CE88">
        <f t="shared" si="47"/>
        <v>3</v>
      </c>
      <c r="CF88">
        <f t="shared" si="42"/>
        <v>22.1</v>
      </c>
      <c r="CG88">
        <f t="shared" si="42"/>
        <v>12.8</v>
      </c>
      <c r="CH88" s="20" t="b">
        <f t="shared" si="83"/>
        <v>1</v>
      </c>
    </row>
    <row r="89" spans="1:86" x14ac:dyDescent="0.25">
      <c r="A89" s="31" t="s">
        <v>146</v>
      </c>
      <c r="B89" s="31" t="s">
        <v>141</v>
      </c>
      <c r="C89" s="32">
        <v>21167</v>
      </c>
      <c r="D89" s="32" t="b">
        <f t="shared" si="48"/>
        <v>1</v>
      </c>
      <c r="E89" s="32" t="b">
        <f t="shared" si="48"/>
        <v>1</v>
      </c>
      <c r="F89" s="4">
        <v>24.99</v>
      </c>
      <c r="G89" s="5">
        <v>22.99</v>
      </c>
      <c r="H89" s="6">
        <f t="shared" si="49"/>
        <v>-2</v>
      </c>
      <c r="I89" s="7">
        <f t="shared" si="50"/>
        <v>-8</v>
      </c>
      <c r="J89" s="8">
        <v>19.989999999999998</v>
      </c>
      <c r="K89" s="5">
        <v>22.99</v>
      </c>
      <c r="L89" s="6">
        <f t="shared" si="51"/>
        <v>3</v>
      </c>
      <c r="M89" s="7">
        <f t="shared" si="52"/>
        <v>15</v>
      </c>
      <c r="N89" s="8">
        <v>22.99</v>
      </c>
      <c r="O89" s="5">
        <v>24.99</v>
      </c>
      <c r="P89" s="6">
        <f t="shared" si="53"/>
        <v>2</v>
      </c>
      <c r="Q89" s="7">
        <f t="shared" si="54"/>
        <v>8.6999999999999993</v>
      </c>
      <c r="R89" s="8">
        <v>24.95</v>
      </c>
      <c r="S89" s="5">
        <v>24.95</v>
      </c>
      <c r="T89" s="6">
        <f t="shared" si="55"/>
        <v>0</v>
      </c>
      <c r="U89" s="7">
        <f t="shared" si="56"/>
        <v>0</v>
      </c>
      <c r="V89" s="8">
        <v>19.989999999999998</v>
      </c>
      <c r="W89" s="5">
        <v>22.99</v>
      </c>
      <c r="X89" s="6">
        <f t="shared" si="57"/>
        <v>3</v>
      </c>
      <c r="Y89" s="7">
        <f t="shared" si="58"/>
        <v>15</v>
      </c>
      <c r="Z89" s="8">
        <v>24.99</v>
      </c>
      <c r="AA89" s="5">
        <v>24.99</v>
      </c>
      <c r="AB89" s="6">
        <f t="shared" si="59"/>
        <v>0</v>
      </c>
      <c r="AC89" s="7">
        <f t="shared" si="60"/>
        <v>0</v>
      </c>
      <c r="AD89" s="8">
        <v>22.99</v>
      </c>
      <c r="AE89" s="5">
        <v>22.99</v>
      </c>
      <c r="AF89" s="6">
        <f t="shared" si="61"/>
        <v>0</v>
      </c>
      <c r="AG89" s="7">
        <f t="shared" si="62"/>
        <v>0</v>
      </c>
      <c r="AH89" s="8">
        <v>24.99</v>
      </c>
      <c r="AI89" s="5">
        <v>22.99</v>
      </c>
      <c r="AJ89" s="6">
        <f t="shared" si="63"/>
        <v>-2</v>
      </c>
      <c r="AK89" s="7">
        <f t="shared" si="64"/>
        <v>-8</v>
      </c>
      <c r="AL89" s="8">
        <v>22.99</v>
      </c>
      <c r="AM89" s="5">
        <v>24.99</v>
      </c>
      <c r="AN89" s="6">
        <f t="shared" si="65"/>
        <v>2</v>
      </c>
      <c r="AO89" s="7">
        <f t="shared" si="66"/>
        <v>8.6999999999999993</v>
      </c>
      <c r="AP89" s="8">
        <v>22.99</v>
      </c>
      <c r="AQ89" s="5">
        <v>24.99</v>
      </c>
      <c r="AR89" s="6">
        <f t="shared" si="67"/>
        <v>2</v>
      </c>
      <c r="AS89" s="7">
        <f t="shared" si="68"/>
        <v>8.6999999999999993</v>
      </c>
      <c r="AT89" s="8">
        <v>24.99</v>
      </c>
      <c r="AU89" s="5">
        <v>22.99</v>
      </c>
      <c r="AV89" s="6">
        <f t="shared" si="69"/>
        <v>-2</v>
      </c>
      <c r="AW89" s="7">
        <f t="shared" si="70"/>
        <v>-8</v>
      </c>
      <c r="AX89" s="8">
        <v>24.99</v>
      </c>
      <c r="AY89" s="5">
        <v>22.99</v>
      </c>
      <c r="AZ89" s="6">
        <f t="shared" si="71"/>
        <v>-2</v>
      </c>
      <c r="BA89" s="7">
        <f t="shared" si="72"/>
        <v>-8</v>
      </c>
      <c r="BB89" s="8">
        <v>19.989999999999998</v>
      </c>
      <c r="BC89" s="5">
        <v>22.99</v>
      </c>
      <c r="BD89" s="6">
        <f t="shared" si="73"/>
        <v>3</v>
      </c>
      <c r="BE89" s="7">
        <f t="shared" si="74"/>
        <v>15</v>
      </c>
      <c r="BF89" s="8">
        <v>19.989999999999998</v>
      </c>
      <c r="BG89" s="5">
        <v>22.99</v>
      </c>
      <c r="BH89" s="6">
        <f t="shared" si="75"/>
        <v>3</v>
      </c>
      <c r="BI89" s="7">
        <f t="shared" si="76"/>
        <v>15</v>
      </c>
      <c r="BJ89" s="8">
        <v>19.989999999999998</v>
      </c>
      <c r="BK89" s="5">
        <v>21.99</v>
      </c>
      <c r="BL89" s="6">
        <f t="shared" si="77"/>
        <v>2</v>
      </c>
      <c r="BM89" s="7">
        <f t="shared" si="78"/>
        <v>10</v>
      </c>
      <c r="BN89" s="8">
        <v>22.99</v>
      </c>
      <c r="BO89" s="5">
        <v>22.99</v>
      </c>
      <c r="BP89" s="6">
        <f t="shared" si="79"/>
        <v>0</v>
      </c>
      <c r="BQ89" s="7">
        <f t="shared" si="80"/>
        <v>0</v>
      </c>
      <c r="BR89" s="8">
        <v>19.989999999999998</v>
      </c>
      <c r="BS89" s="5">
        <v>22.99</v>
      </c>
      <c r="BT89" s="6">
        <f t="shared" si="81"/>
        <v>3</v>
      </c>
      <c r="BU89" s="7">
        <f t="shared" si="82"/>
        <v>15</v>
      </c>
      <c r="BV89">
        <f t="shared" si="43"/>
        <v>19.989999999999998</v>
      </c>
      <c r="BW89">
        <f t="shared" si="43"/>
        <v>21.99</v>
      </c>
      <c r="BX89">
        <f t="shared" si="44"/>
        <v>24.99</v>
      </c>
      <c r="BY89">
        <f t="shared" si="44"/>
        <v>24.99</v>
      </c>
      <c r="BZ89">
        <f t="shared" si="45"/>
        <v>22.63</v>
      </c>
      <c r="CA89">
        <f t="shared" si="45"/>
        <v>23.52</v>
      </c>
      <c r="CB89">
        <f t="shared" si="46"/>
        <v>2.11</v>
      </c>
      <c r="CC89">
        <f t="shared" si="46"/>
        <v>0.97</v>
      </c>
      <c r="CD89">
        <f t="shared" si="47"/>
        <v>5</v>
      </c>
      <c r="CE89">
        <f t="shared" si="47"/>
        <v>3</v>
      </c>
      <c r="CF89">
        <f t="shared" si="42"/>
        <v>22.1</v>
      </c>
      <c r="CG89">
        <f t="shared" si="42"/>
        <v>12.8</v>
      </c>
      <c r="CH89" s="20" t="b">
        <f t="shared" si="83"/>
        <v>1</v>
      </c>
    </row>
    <row r="90" spans="1:86" x14ac:dyDescent="0.25">
      <c r="A90" s="31" t="s">
        <v>147</v>
      </c>
      <c r="B90" s="31" t="s">
        <v>141</v>
      </c>
      <c r="C90" s="32">
        <v>21168</v>
      </c>
      <c r="D90" s="32" t="b">
        <f t="shared" si="48"/>
        <v>1</v>
      </c>
      <c r="E90" s="32" t="b">
        <f t="shared" si="48"/>
        <v>1</v>
      </c>
      <c r="F90" s="4">
        <v>34.99</v>
      </c>
      <c r="G90" s="5">
        <v>29.99</v>
      </c>
      <c r="H90" s="6">
        <f t="shared" si="49"/>
        <v>-5.0000000000000036</v>
      </c>
      <c r="I90" s="7">
        <f t="shared" si="50"/>
        <v>-14.3</v>
      </c>
      <c r="J90" s="8">
        <v>29.99</v>
      </c>
      <c r="K90" s="5">
        <v>29.99</v>
      </c>
      <c r="L90" s="6">
        <f t="shared" si="51"/>
        <v>0</v>
      </c>
      <c r="M90" s="7">
        <f t="shared" si="52"/>
        <v>0</v>
      </c>
      <c r="N90" s="8">
        <v>35.99</v>
      </c>
      <c r="O90" s="5">
        <v>34.99</v>
      </c>
      <c r="P90" s="6">
        <f t="shared" si="53"/>
        <v>-1</v>
      </c>
      <c r="Q90" s="7">
        <f t="shared" si="54"/>
        <v>-2.8</v>
      </c>
      <c r="R90" s="8">
        <v>34.950000000000003</v>
      </c>
      <c r="S90" s="5">
        <v>34.950000000000003</v>
      </c>
      <c r="T90" s="6">
        <f t="shared" si="55"/>
        <v>0</v>
      </c>
      <c r="U90" s="7">
        <f t="shared" si="56"/>
        <v>0</v>
      </c>
      <c r="V90" s="8">
        <v>29.99</v>
      </c>
      <c r="W90" s="5">
        <v>29.99</v>
      </c>
      <c r="X90" s="6">
        <f t="shared" si="57"/>
        <v>0</v>
      </c>
      <c r="Y90" s="7">
        <f t="shared" si="58"/>
        <v>0</v>
      </c>
      <c r="Z90" s="8">
        <v>34.99</v>
      </c>
      <c r="AA90" s="5">
        <v>34.99</v>
      </c>
      <c r="AB90" s="6">
        <f t="shared" si="59"/>
        <v>0</v>
      </c>
      <c r="AC90" s="7">
        <f t="shared" si="60"/>
        <v>0</v>
      </c>
      <c r="AD90" s="8">
        <v>29.99</v>
      </c>
      <c r="AE90" s="5">
        <v>29.99</v>
      </c>
      <c r="AF90" s="6">
        <f t="shared" si="61"/>
        <v>0</v>
      </c>
      <c r="AG90" s="7">
        <f t="shared" si="62"/>
        <v>0</v>
      </c>
      <c r="AH90" s="8">
        <v>29.99</v>
      </c>
      <c r="AI90" s="5">
        <v>29.99</v>
      </c>
      <c r="AJ90" s="6">
        <f t="shared" si="63"/>
        <v>0</v>
      </c>
      <c r="AK90" s="7">
        <f t="shared" si="64"/>
        <v>0</v>
      </c>
      <c r="AL90" s="8">
        <v>35.99</v>
      </c>
      <c r="AM90" s="5">
        <v>34.99</v>
      </c>
      <c r="AN90" s="6">
        <f t="shared" si="65"/>
        <v>-1</v>
      </c>
      <c r="AO90" s="7">
        <f t="shared" si="66"/>
        <v>-2.8</v>
      </c>
      <c r="AP90" s="8">
        <v>35.99</v>
      </c>
      <c r="AQ90" s="5">
        <v>34.99</v>
      </c>
      <c r="AR90" s="6">
        <f t="shared" si="67"/>
        <v>-1</v>
      </c>
      <c r="AS90" s="7">
        <f t="shared" si="68"/>
        <v>-2.8</v>
      </c>
      <c r="AT90" s="8">
        <v>34.99</v>
      </c>
      <c r="AU90" s="5">
        <v>29.99</v>
      </c>
      <c r="AV90" s="6">
        <f t="shared" si="69"/>
        <v>-5.0000000000000036</v>
      </c>
      <c r="AW90" s="7">
        <f t="shared" si="70"/>
        <v>-14.3</v>
      </c>
      <c r="AX90" s="8">
        <v>34.99</v>
      </c>
      <c r="AY90" s="5">
        <v>29.99</v>
      </c>
      <c r="AZ90" s="6">
        <f t="shared" si="71"/>
        <v>-5.0000000000000036</v>
      </c>
      <c r="BA90" s="7">
        <f t="shared" si="72"/>
        <v>-14.3</v>
      </c>
      <c r="BB90" s="8">
        <v>29.99</v>
      </c>
      <c r="BC90" s="5">
        <v>29.99</v>
      </c>
      <c r="BD90" s="6">
        <f t="shared" si="73"/>
        <v>0</v>
      </c>
      <c r="BE90" s="7">
        <f t="shared" si="74"/>
        <v>0</v>
      </c>
      <c r="BF90" s="8">
        <v>29.99</v>
      </c>
      <c r="BG90" s="5">
        <v>29.99</v>
      </c>
      <c r="BH90" s="6">
        <f t="shared" si="75"/>
        <v>0</v>
      </c>
      <c r="BI90" s="7">
        <f t="shared" si="76"/>
        <v>0</v>
      </c>
      <c r="BJ90" s="8">
        <v>29.49</v>
      </c>
      <c r="BK90" s="5">
        <v>27.99</v>
      </c>
      <c r="BL90" s="6">
        <f t="shared" si="77"/>
        <v>-1.5</v>
      </c>
      <c r="BM90" s="7">
        <f t="shared" si="78"/>
        <v>-5.0999999999999996</v>
      </c>
      <c r="BN90" s="8">
        <v>32.99</v>
      </c>
      <c r="BO90" s="5">
        <v>32.99</v>
      </c>
      <c r="BP90" s="6">
        <f t="shared" si="79"/>
        <v>0</v>
      </c>
      <c r="BQ90" s="7">
        <f t="shared" si="80"/>
        <v>0</v>
      </c>
      <c r="BR90" s="8">
        <v>29.99</v>
      </c>
      <c r="BS90" s="5">
        <v>29.99</v>
      </c>
      <c r="BT90" s="6">
        <f t="shared" si="81"/>
        <v>0</v>
      </c>
      <c r="BU90" s="7">
        <f t="shared" si="82"/>
        <v>0</v>
      </c>
      <c r="BV90">
        <f t="shared" si="43"/>
        <v>29.49</v>
      </c>
      <c r="BW90">
        <f t="shared" si="43"/>
        <v>27.99</v>
      </c>
      <c r="BX90">
        <f t="shared" si="44"/>
        <v>35.99</v>
      </c>
      <c r="BY90">
        <f t="shared" si="44"/>
        <v>34.99</v>
      </c>
      <c r="BZ90">
        <f t="shared" si="45"/>
        <v>32.659999999999997</v>
      </c>
      <c r="CA90">
        <f t="shared" si="45"/>
        <v>31.52</v>
      </c>
      <c r="CB90">
        <f t="shared" si="46"/>
        <v>2.66</v>
      </c>
      <c r="CC90">
        <f t="shared" si="46"/>
        <v>2.4</v>
      </c>
      <c r="CD90">
        <f t="shared" si="47"/>
        <v>6.5</v>
      </c>
      <c r="CE90">
        <f t="shared" si="47"/>
        <v>7</v>
      </c>
      <c r="CF90">
        <f t="shared" si="42"/>
        <v>19.899999999999999</v>
      </c>
      <c r="CG90">
        <f t="shared" si="42"/>
        <v>22.2</v>
      </c>
      <c r="CH90" s="20" t="b">
        <f t="shared" si="83"/>
        <v>1</v>
      </c>
    </row>
    <row r="91" spans="1:86" x14ac:dyDescent="0.25">
      <c r="A91" s="31" t="s">
        <v>148</v>
      </c>
      <c r="B91" s="31" t="s">
        <v>141</v>
      </c>
      <c r="C91" s="32">
        <v>21169</v>
      </c>
      <c r="D91" s="32" t="b">
        <f t="shared" si="48"/>
        <v>1</v>
      </c>
      <c r="E91" s="32" t="b">
        <f t="shared" si="48"/>
        <v>1</v>
      </c>
      <c r="F91" s="4">
        <v>64.989999999999995</v>
      </c>
      <c r="G91" s="5">
        <v>59.99</v>
      </c>
      <c r="H91" s="6">
        <f t="shared" si="49"/>
        <v>-4.9999999999999929</v>
      </c>
      <c r="I91" s="7">
        <f t="shared" si="50"/>
        <v>-7.7</v>
      </c>
      <c r="J91" s="8">
        <v>59.99</v>
      </c>
      <c r="K91" s="5">
        <v>59.99</v>
      </c>
      <c r="L91" s="6">
        <f t="shared" si="51"/>
        <v>0</v>
      </c>
      <c r="M91" s="7">
        <f t="shared" si="52"/>
        <v>0</v>
      </c>
      <c r="N91" s="8">
        <v>69.989999999999995</v>
      </c>
      <c r="O91" s="5">
        <v>69.989999999999995</v>
      </c>
      <c r="P91" s="6">
        <f t="shared" si="53"/>
        <v>0</v>
      </c>
      <c r="Q91" s="7">
        <f t="shared" si="54"/>
        <v>0</v>
      </c>
      <c r="R91" s="8">
        <v>74.95</v>
      </c>
      <c r="S91" s="5">
        <v>74.95</v>
      </c>
      <c r="T91" s="6">
        <f t="shared" si="55"/>
        <v>0</v>
      </c>
      <c r="U91" s="7">
        <f t="shared" si="56"/>
        <v>0</v>
      </c>
      <c r="V91" s="8">
        <v>64.989999999999995</v>
      </c>
      <c r="W91" s="5">
        <v>59.99</v>
      </c>
      <c r="X91" s="6">
        <f t="shared" si="57"/>
        <v>-4.9999999999999929</v>
      </c>
      <c r="Y91" s="7">
        <f t="shared" si="58"/>
        <v>-7.7</v>
      </c>
      <c r="Z91" s="8">
        <v>69.989999999999995</v>
      </c>
      <c r="AA91" s="5">
        <v>69.989999999999995</v>
      </c>
      <c r="AB91" s="6">
        <f t="shared" si="59"/>
        <v>0</v>
      </c>
      <c r="AC91" s="7">
        <f t="shared" si="60"/>
        <v>0</v>
      </c>
      <c r="AD91" s="8">
        <v>59.99</v>
      </c>
      <c r="AE91" s="5">
        <v>59.99</v>
      </c>
      <c r="AF91" s="6">
        <f t="shared" si="61"/>
        <v>0</v>
      </c>
      <c r="AG91" s="7">
        <f t="shared" si="62"/>
        <v>0</v>
      </c>
      <c r="AH91" s="8">
        <v>60.99</v>
      </c>
      <c r="AI91" s="5">
        <v>59.99</v>
      </c>
      <c r="AJ91" s="6">
        <f t="shared" si="63"/>
        <v>-1</v>
      </c>
      <c r="AK91" s="7">
        <f t="shared" si="64"/>
        <v>-1.6</v>
      </c>
      <c r="AL91" s="8">
        <v>69.989999999999995</v>
      </c>
      <c r="AM91" s="5">
        <v>69.989999999999995</v>
      </c>
      <c r="AN91" s="6">
        <f t="shared" si="65"/>
        <v>0</v>
      </c>
      <c r="AO91" s="7">
        <f t="shared" si="66"/>
        <v>0</v>
      </c>
      <c r="AP91" s="8">
        <v>69.989999999999995</v>
      </c>
      <c r="AQ91" s="5">
        <v>69.989999999999995</v>
      </c>
      <c r="AR91" s="6">
        <f t="shared" si="67"/>
        <v>0</v>
      </c>
      <c r="AS91" s="7">
        <f t="shared" si="68"/>
        <v>0</v>
      </c>
      <c r="AT91" s="8">
        <v>64.989999999999995</v>
      </c>
      <c r="AU91" s="5">
        <v>59.99</v>
      </c>
      <c r="AV91" s="6">
        <f t="shared" si="69"/>
        <v>-4.9999999999999929</v>
      </c>
      <c r="AW91" s="7">
        <f t="shared" si="70"/>
        <v>-7.7</v>
      </c>
      <c r="AX91" s="8">
        <v>64.989999999999995</v>
      </c>
      <c r="AY91" s="5">
        <v>59.99</v>
      </c>
      <c r="AZ91" s="6">
        <f t="shared" si="71"/>
        <v>-4.9999999999999929</v>
      </c>
      <c r="BA91" s="7">
        <f t="shared" si="72"/>
        <v>-7.7</v>
      </c>
      <c r="BB91" s="8">
        <v>59.99</v>
      </c>
      <c r="BC91" s="5">
        <v>59.99</v>
      </c>
      <c r="BD91" s="6">
        <f t="shared" si="73"/>
        <v>0</v>
      </c>
      <c r="BE91" s="7">
        <f t="shared" si="74"/>
        <v>0</v>
      </c>
      <c r="BF91" s="8">
        <v>64.989999999999995</v>
      </c>
      <c r="BG91" s="5">
        <v>59.99</v>
      </c>
      <c r="BH91" s="6">
        <f t="shared" si="75"/>
        <v>-4.9999999999999929</v>
      </c>
      <c r="BI91" s="7">
        <f t="shared" si="76"/>
        <v>-7.7</v>
      </c>
      <c r="BJ91" s="8">
        <v>61.99</v>
      </c>
      <c r="BK91" s="5">
        <v>59.99</v>
      </c>
      <c r="BL91" s="6">
        <f t="shared" si="77"/>
        <v>-2</v>
      </c>
      <c r="BM91" s="7">
        <f t="shared" si="78"/>
        <v>-3.2</v>
      </c>
      <c r="BN91" s="8">
        <v>69.989999999999995</v>
      </c>
      <c r="BO91" s="5">
        <v>59.99</v>
      </c>
      <c r="BP91" s="6">
        <f t="shared" si="79"/>
        <v>-9.9999999999999929</v>
      </c>
      <c r="BQ91" s="7">
        <f t="shared" si="80"/>
        <v>-14.3</v>
      </c>
      <c r="BR91" s="8">
        <v>64.989999999999995</v>
      </c>
      <c r="BS91" s="5">
        <v>59.99</v>
      </c>
      <c r="BT91" s="6">
        <f t="shared" si="81"/>
        <v>-4.9999999999999929</v>
      </c>
      <c r="BU91" s="7">
        <f t="shared" si="82"/>
        <v>-7.7</v>
      </c>
      <c r="BV91">
        <f t="shared" si="43"/>
        <v>59.99</v>
      </c>
      <c r="BW91">
        <f t="shared" si="43"/>
        <v>59.99</v>
      </c>
      <c r="BX91">
        <f t="shared" si="44"/>
        <v>74.95</v>
      </c>
      <c r="BY91">
        <f t="shared" si="44"/>
        <v>74.95</v>
      </c>
      <c r="BZ91">
        <f t="shared" si="45"/>
        <v>65.75</v>
      </c>
      <c r="CA91">
        <f t="shared" si="45"/>
        <v>63.22</v>
      </c>
      <c r="CB91">
        <f t="shared" si="46"/>
        <v>4.3</v>
      </c>
      <c r="CC91">
        <f t="shared" si="46"/>
        <v>5.12</v>
      </c>
      <c r="CD91">
        <f t="shared" si="47"/>
        <v>14.96</v>
      </c>
      <c r="CE91">
        <f t="shared" si="47"/>
        <v>14.96</v>
      </c>
      <c r="CF91">
        <f t="shared" si="42"/>
        <v>22.8</v>
      </c>
      <c r="CG91">
        <f t="shared" si="42"/>
        <v>23.7</v>
      </c>
      <c r="CH91" s="20" t="b">
        <f t="shared" si="83"/>
        <v>1</v>
      </c>
    </row>
    <row r="92" spans="1:86" x14ac:dyDescent="0.25">
      <c r="A92" s="31" t="s">
        <v>149</v>
      </c>
      <c r="B92" s="31" t="s">
        <v>141</v>
      </c>
      <c r="C92" s="32">
        <v>21170</v>
      </c>
      <c r="D92" s="32" t="b">
        <f t="shared" si="48"/>
        <v>1</v>
      </c>
      <c r="E92" s="32" t="b">
        <f t="shared" si="48"/>
        <v>1</v>
      </c>
      <c r="F92" s="4">
        <v>49.99</v>
      </c>
      <c r="G92" s="5">
        <v>49.99</v>
      </c>
      <c r="H92" s="6">
        <f t="shared" si="49"/>
        <v>0</v>
      </c>
      <c r="I92" s="7">
        <f t="shared" si="50"/>
        <v>0</v>
      </c>
      <c r="J92" s="8">
        <v>49.99</v>
      </c>
      <c r="K92" s="5">
        <v>49.99</v>
      </c>
      <c r="L92" s="6">
        <f t="shared" si="51"/>
        <v>0</v>
      </c>
      <c r="M92" s="7">
        <f t="shared" si="52"/>
        <v>0</v>
      </c>
      <c r="N92" s="8">
        <v>59.99</v>
      </c>
      <c r="O92" s="5">
        <v>59.99</v>
      </c>
      <c r="P92" s="6">
        <f t="shared" si="53"/>
        <v>0</v>
      </c>
      <c r="Q92" s="7">
        <f t="shared" si="54"/>
        <v>0</v>
      </c>
      <c r="R92" s="8">
        <v>59.95</v>
      </c>
      <c r="S92" s="5">
        <v>59.95</v>
      </c>
      <c r="T92" s="6">
        <f t="shared" si="55"/>
        <v>0</v>
      </c>
      <c r="U92" s="7">
        <f t="shared" si="56"/>
        <v>0</v>
      </c>
      <c r="V92" s="8">
        <v>49.99</v>
      </c>
      <c r="W92" s="5">
        <v>49.99</v>
      </c>
      <c r="X92" s="6">
        <f t="shared" si="57"/>
        <v>0</v>
      </c>
      <c r="Y92" s="7">
        <f t="shared" si="58"/>
        <v>0</v>
      </c>
      <c r="Z92" s="8">
        <v>59.99</v>
      </c>
      <c r="AA92" s="5">
        <v>59.99</v>
      </c>
      <c r="AB92" s="6">
        <f t="shared" si="59"/>
        <v>0</v>
      </c>
      <c r="AC92" s="7">
        <f t="shared" si="60"/>
        <v>0</v>
      </c>
      <c r="AD92" s="8">
        <v>52.99</v>
      </c>
      <c r="AE92" s="5">
        <v>49.99</v>
      </c>
      <c r="AF92" s="6">
        <f t="shared" si="61"/>
        <v>-3</v>
      </c>
      <c r="AG92" s="7">
        <f t="shared" si="62"/>
        <v>-5.7</v>
      </c>
      <c r="AH92" s="8">
        <v>49.99</v>
      </c>
      <c r="AI92" s="5">
        <v>49.99</v>
      </c>
      <c r="AJ92" s="6">
        <f t="shared" si="63"/>
        <v>0</v>
      </c>
      <c r="AK92" s="7">
        <f t="shared" si="64"/>
        <v>0</v>
      </c>
      <c r="AL92" s="8">
        <v>59.99</v>
      </c>
      <c r="AM92" s="5">
        <v>59.99</v>
      </c>
      <c r="AN92" s="6">
        <f t="shared" si="65"/>
        <v>0</v>
      </c>
      <c r="AO92" s="7">
        <f t="shared" si="66"/>
        <v>0</v>
      </c>
      <c r="AP92" s="8">
        <v>59.99</v>
      </c>
      <c r="AQ92" s="5">
        <v>59.99</v>
      </c>
      <c r="AR92" s="6">
        <f t="shared" si="67"/>
        <v>0</v>
      </c>
      <c r="AS92" s="7">
        <f t="shared" si="68"/>
        <v>0</v>
      </c>
      <c r="AT92" s="8">
        <v>49.99</v>
      </c>
      <c r="AU92" s="5">
        <v>49.99</v>
      </c>
      <c r="AV92" s="6">
        <f t="shared" si="69"/>
        <v>0</v>
      </c>
      <c r="AW92" s="7">
        <f t="shared" si="70"/>
        <v>0</v>
      </c>
      <c r="AX92" s="8">
        <v>49.99</v>
      </c>
      <c r="AY92" s="5">
        <v>49.99</v>
      </c>
      <c r="AZ92" s="6">
        <f t="shared" si="71"/>
        <v>0</v>
      </c>
      <c r="BA92" s="7">
        <f t="shared" si="72"/>
        <v>0</v>
      </c>
      <c r="BB92" s="8">
        <v>49.99</v>
      </c>
      <c r="BC92" s="5">
        <v>49.99</v>
      </c>
      <c r="BD92" s="6">
        <f t="shared" si="73"/>
        <v>0</v>
      </c>
      <c r="BE92" s="7">
        <f t="shared" si="74"/>
        <v>0</v>
      </c>
      <c r="BF92" s="8">
        <v>49.99</v>
      </c>
      <c r="BG92" s="5">
        <v>49.99</v>
      </c>
      <c r="BH92" s="6">
        <f t="shared" si="75"/>
        <v>0</v>
      </c>
      <c r="BI92" s="7">
        <f t="shared" si="76"/>
        <v>0</v>
      </c>
      <c r="BJ92" s="8">
        <v>50.99</v>
      </c>
      <c r="BK92" s="5">
        <v>49.99</v>
      </c>
      <c r="BL92" s="6">
        <f t="shared" si="77"/>
        <v>-1</v>
      </c>
      <c r="BM92" s="7">
        <f t="shared" si="78"/>
        <v>-2</v>
      </c>
      <c r="BN92" s="8">
        <v>54.99</v>
      </c>
      <c r="BO92" s="5">
        <v>54.99</v>
      </c>
      <c r="BP92" s="6">
        <f t="shared" si="79"/>
        <v>0</v>
      </c>
      <c r="BQ92" s="7">
        <f t="shared" si="80"/>
        <v>0</v>
      </c>
      <c r="BR92" s="8">
        <v>49.99</v>
      </c>
      <c r="BS92" s="5">
        <v>49.99</v>
      </c>
      <c r="BT92" s="6">
        <f t="shared" si="81"/>
        <v>0</v>
      </c>
      <c r="BU92" s="7">
        <f t="shared" si="82"/>
        <v>0</v>
      </c>
      <c r="BV92">
        <f t="shared" si="43"/>
        <v>49.99</v>
      </c>
      <c r="BW92">
        <f t="shared" si="43"/>
        <v>49.99</v>
      </c>
      <c r="BX92">
        <f t="shared" si="44"/>
        <v>59.99</v>
      </c>
      <c r="BY92">
        <f t="shared" si="44"/>
        <v>59.99</v>
      </c>
      <c r="BZ92">
        <f t="shared" si="45"/>
        <v>53.46</v>
      </c>
      <c r="CA92">
        <f t="shared" si="45"/>
        <v>53.22</v>
      </c>
      <c r="CB92">
        <f t="shared" si="46"/>
        <v>4.4000000000000004</v>
      </c>
      <c r="CC92">
        <f t="shared" si="46"/>
        <v>4.51</v>
      </c>
      <c r="CD92">
        <f t="shared" si="47"/>
        <v>10</v>
      </c>
      <c r="CE92">
        <f t="shared" si="47"/>
        <v>10</v>
      </c>
      <c r="CF92">
        <f t="shared" si="42"/>
        <v>18.7</v>
      </c>
      <c r="CG92">
        <f t="shared" si="42"/>
        <v>18.8</v>
      </c>
      <c r="CH92" s="20" t="b">
        <f t="shared" si="83"/>
        <v>1</v>
      </c>
    </row>
    <row r="93" spans="1:86" x14ac:dyDescent="0.25">
      <c r="A93" s="31" t="s">
        <v>150</v>
      </c>
      <c r="B93" s="31" t="s">
        <v>141</v>
      </c>
      <c r="C93" s="32">
        <v>21171</v>
      </c>
      <c r="D93" s="32" t="b">
        <f t="shared" si="48"/>
        <v>1</v>
      </c>
      <c r="E93" s="32" t="b">
        <f t="shared" si="48"/>
        <v>1</v>
      </c>
      <c r="F93" s="4">
        <v>19.989999999999998</v>
      </c>
      <c r="G93" s="5">
        <v>19.989999999999998</v>
      </c>
      <c r="H93" s="6">
        <f t="shared" si="49"/>
        <v>0</v>
      </c>
      <c r="I93" s="7">
        <f t="shared" si="50"/>
        <v>0</v>
      </c>
      <c r="J93" s="8">
        <v>19.989999999999998</v>
      </c>
      <c r="K93" s="5">
        <v>19.989999999999998</v>
      </c>
      <c r="L93" s="6">
        <f t="shared" si="51"/>
        <v>0</v>
      </c>
      <c r="M93" s="7">
        <f t="shared" si="52"/>
        <v>0</v>
      </c>
      <c r="N93" s="8">
        <v>22.99</v>
      </c>
      <c r="O93" s="5">
        <v>22.99</v>
      </c>
      <c r="P93" s="6">
        <f t="shared" si="53"/>
        <v>0</v>
      </c>
      <c r="Q93" s="7">
        <f t="shared" si="54"/>
        <v>0</v>
      </c>
      <c r="R93" s="8">
        <v>24.95</v>
      </c>
      <c r="S93" s="5">
        <v>24.95</v>
      </c>
      <c r="T93" s="6">
        <f t="shared" si="55"/>
        <v>0</v>
      </c>
      <c r="U93" s="7">
        <f t="shared" si="56"/>
        <v>0</v>
      </c>
      <c r="V93" s="8">
        <v>19.989999999999998</v>
      </c>
      <c r="W93" s="5">
        <v>19.989999999999998</v>
      </c>
      <c r="X93" s="6">
        <f t="shared" si="57"/>
        <v>0</v>
      </c>
      <c r="Y93" s="7">
        <f t="shared" si="58"/>
        <v>0</v>
      </c>
      <c r="Z93" s="8">
        <v>23.99</v>
      </c>
      <c r="AA93" s="5">
        <v>23.99</v>
      </c>
      <c r="AB93" s="6">
        <f t="shared" si="59"/>
        <v>0</v>
      </c>
      <c r="AC93" s="7">
        <f t="shared" si="60"/>
        <v>0</v>
      </c>
      <c r="AD93" s="8">
        <v>19.989999999999998</v>
      </c>
      <c r="AE93" s="5">
        <v>19.989999999999998</v>
      </c>
      <c r="AF93" s="6">
        <f t="shared" si="61"/>
        <v>0</v>
      </c>
      <c r="AG93" s="7">
        <f t="shared" si="62"/>
        <v>0</v>
      </c>
      <c r="AH93" s="8">
        <v>19.989999999999998</v>
      </c>
      <c r="AI93" s="5">
        <v>19.989999999999998</v>
      </c>
      <c r="AJ93" s="6">
        <f t="shared" si="63"/>
        <v>0</v>
      </c>
      <c r="AK93" s="7">
        <f t="shared" si="64"/>
        <v>0</v>
      </c>
      <c r="AL93" s="8">
        <v>22.99</v>
      </c>
      <c r="AM93" s="5">
        <v>22.99</v>
      </c>
      <c r="AN93" s="6">
        <f t="shared" si="65"/>
        <v>0</v>
      </c>
      <c r="AO93" s="7">
        <f t="shared" si="66"/>
        <v>0</v>
      </c>
      <c r="AP93" s="8">
        <v>22.99</v>
      </c>
      <c r="AQ93" s="5">
        <v>22.99</v>
      </c>
      <c r="AR93" s="6">
        <f t="shared" si="67"/>
        <v>0</v>
      </c>
      <c r="AS93" s="7">
        <f t="shared" si="68"/>
        <v>0</v>
      </c>
      <c r="AT93" s="8">
        <v>19.989999999999998</v>
      </c>
      <c r="AU93" s="5">
        <v>19.989999999999998</v>
      </c>
      <c r="AV93" s="6">
        <f t="shared" si="69"/>
        <v>0</v>
      </c>
      <c r="AW93" s="7">
        <f t="shared" si="70"/>
        <v>0</v>
      </c>
      <c r="AX93" s="8">
        <v>19.989999999999998</v>
      </c>
      <c r="AY93" s="5">
        <v>19.989999999999998</v>
      </c>
      <c r="AZ93" s="6">
        <f t="shared" si="71"/>
        <v>0</v>
      </c>
      <c r="BA93" s="7">
        <f t="shared" si="72"/>
        <v>0</v>
      </c>
      <c r="BB93" s="8">
        <v>19.989999999999998</v>
      </c>
      <c r="BC93" s="5">
        <v>19.989999999999998</v>
      </c>
      <c r="BD93" s="6">
        <f t="shared" si="73"/>
        <v>0</v>
      </c>
      <c r="BE93" s="7">
        <f t="shared" si="74"/>
        <v>0</v>
      </c>
      <c r="BF93" s="8">
        <v>19.989999999999998</v>
      </c>
      <c r="BG93" s="5">
        <v>19.989999999999998</v>
      </c>
      <c r="BH93" s="6">
        <f t="shared" si="75"/>
        <v>0</v>
      </c>
      <c r="BI93" s="7">
        <f t="shared" si="76"/>
        <v>0</v>
      </c>
      <c r="BJ93" s="8">
        <v>19.489999999999998</v>
      </c>
      <c r="BK93" s="5">
        <v>18.989999999999998</v>
      </c>
      <c r="BL93" s="6">
        <f t="shared" si="77"/>
        <v>-0.5</v>
      </c>
      <c r="BM93" s="7">
        <f t="shared" si="78"/>
        <v>-2.6</v>
      </c>
      <c r="BN93" s="8">
        <v>22.99</v>
      </c>
      <c r="BO93" s="5">
        <v>22.99</v>
      </c>
      <c r="BP93" s="6">
        <f t="shared" si="79"/>
        <v>0</v>
      </c>
      <c r="BQ93" s="7">
        <f t="shared" si="80"/>
        <v>0</v>
      </c>
      <c r="BR93" s="8">
        <v>19.989999999999998</v>
      </c>
      <c r="BS93" s="5">
        <v>19.989999999999998</v>
      </c>
      <c r="BT93" s="6">
        <f t="shared" si="81"/>
        <v>0</v>
      </c>
      <c r="BU93" s="7">
        <f t="shared" si="82"/>
        <v>0</v>
      </c>
      <c r="BV93">
        <f t="shared" si="43"/>
        <v>19.489999999999998</v>
      </c>
      <c r="BW93">
        <f t="shared" si="43"/>
        <v>18.989999999999998</v>
      </c>
      <c r="BX93">
        <f t="shared" si="44"/>
        <v>24.95</v>
      </c>
      <c r="BY93">
        <f t="shared" si="44"/>
        <v>24.95</v>
      </c>
      <c r="BZ93">
        <f t="shared" si="45"/>
        <v>21.19</v>
      </c>
      <c r="CA93">
        <f t="shared" si="45"/>
        <v>21.16</v>
      </c>
      <c r="CB93">
        <f t="shared" si="46"/>
        <v>1.75</v>
      </c>
      <c r="CC93">
        <f t="shared" si="46"/>
        <v>1.79</v>
      </c>
      <c r="CD93">
        <f t="shared" si="47"/>
        <v>5.46</v>
      </c>
      <c r="CE93">
        <f t="shared" si="47"/>
        <v>5.96</v>
      </c>
      <c r="CF93">
        <f t="shared" si="42"/>
        <v>25.8</v>
      </c>
      <c r="CG93">
        <f t="shared" si="42"/>
        <v>28.2</v>
      </c>
      <c r="CH93" s="20" t="b">
        <f t="shared" si="83"/>
        <v>1</v>
      </c>
    </row>
    <row r="94" spans="1:86" x14ac:dyDescent="0.25">
      <c r="A94" s="31" t="s">
        <v>151</v>
      </c>
      <c r="B94" s="31" t="s">
        <v>141</v>
      </c>
      <c r="C94" s="32">
        <v>21172</v>
      </c>
      <c r="D94" s="32" t="b">
        <f t="shared" si="48"/>
        <v>1</v>
      </c>
      <c r="E94" s="32" t="b">
        <f t="shared" si="48"/>
        <v>1</v>
      </c>
      <c r="F94" s="4">
        <v>34.99</v>
      </c>
      <c r="G94" s="5">
        <v>29.99</v>
      </c>
      <c r="H94" s="6">
        <f t="shared" si="49"/>
        <v>-5.0000000000000036</v>
      </c>
      <c r="I94" s="7">
        <f t="shared" si="50"/>
        <v>-14.3</v>
      </c>
      <c r="J94" s="8">
        <v>29.99</v>
      </c>
      <c r="K94" s="5">
        <v>29.99</v>
      </c>
      <c r="L94" s="6">
        <f t="shared" si="51"/>
        <v>0</v>
      </c>
      <c r="M94" s="7">
        <f t="shared" si="52"/>
        <v>0</v>
      </c>
      <c r="N94" s="8">
        <v>35.99</v>
      </c>
      <c r="O94" s="5">
        <v>34.99</v>
      </c>
      <c r="P94" s="6">
        <f t="shared" si="53"/>
        <v>-1</v>
      </c>
      <c r="Q94" s="7">
        <f t="shared" si="54"/>
        <v>-2.8</v>
      </c>
      <c r="R94" s="8">
        <v>34.950000000000003</v>
      </c>
      <c r="S94" s="5">
        <v>34.950000000000003</v>
      </c>
      <c r="T94" s="6">
        <f t="shared" si="55"/>
        <v>0</v>
      </c>
      <c r="U94" s="7">
        <f t="shared" si="56"/>
        <v>0</v>
      </c>
      <c r="V94" s="8">
        <v>29.99</v>
      </c>
      <c r="W94" s="5">
        <v>29.99</v>
      </c>
      <c r="X94" s="6">
        <f t="shared" si="57"/>
        <v>0</v>
      </c>
      <c r="Y94" s="7">
        <f t="shared" si="58"/>
        <v>0</v>
      </c>
      <c r="Z94" s="8">
        <v>34.99</v>
      </c>
      <c r="AA94" s="5">
        <v>34.99</v>
      </c>
      <c r="AB94" s="6">
        <f t="shared" si="59"/>
        <v>0</v>
      </c>
      <c r="AC94" s="7">
        <f t="shared" si="60"/>
        <v>0</v>
      </c>
      <c r="AD94" s="8">
        <v>29.99</v>
      </c>
      <c r="AE94" s="5">
        <v>29.99</v>
      </c>
      <c r="AF94" s="6">
        <f t="shared" si="61"/>
        <v>0</v>
      </c>
      <c r="AG94" s="7">
        <f t="shared" si="62"/>
        <v>0</v>
      </c>
      <c r="AH94" s="8">
        <v>29.99</v>
      </c>
      <c r="AI94" s="5">
        <v>29.99</v>
      </c>
      <c r="AJ94" s="6">
        <f t="shared" si="63"/>
        <v>0</v>
      </c>
      <c r="AK94" s="7">
        <f t="shared" si="64"/>
        <v>0</v>
      </c>
      <c r="AL94" s="8">
        <v>35.99</v>
      </c>
      <c r="AM94" s="5">
        <v>34.99</v>
      </c>
      <c r="AN94" s="6">
        <f t="shared" si="65"/>
        <v>-1</v>
      </c>
      <c r="AO94" s="7">
        <f t="shared" si="66"/>
        <v>-2.8</v>
      </c>
      <c r="AP94" s="8">
        <v>35.99</v>
      </c>
      <c r="AQ94" s="5">
        <v>34.99</v>
      </c>
      <c r="AR94" s="6">
        <f t="shared" si="67"/>
        <v>-1</v>
      </c>
      <c r="AS94" s="7">
        <f t="shared" si="68"/>
        <v>-2.8</v>
      </c>
      <c r="AT94" s="8">
        <v>29.99</v>
      </c>
      <c r="AU94" s="5">
        <v>29.99</v>
      </c>
      <c r="AV94" s="6">
        <f t="shared" si="69"/>
        <v>0</v>
      </c>
      <c r="AW94" s="7">
        <f t="shared" si="70"/>
        <v>0</v>
      </c>
      <c r="AX94" s="8">
        <v>34.99</v>
      </c>
      <c r="AY94" s="5">
        <v>29.99</v>
      </c>
      <c r="AZ94" s="6">
        <f t="shared" si="71"/>
        <v>-5.0000000000000036</v>
      </c>
      <c r="BA94" s="7">
        <f t="shared" si="72"/>
        <v>-14.3</v>
      </c>
      <c r="BB94" s="8">
        <v>29.99</v>
      </c>
      <c r="BC94" s="5">
        <v>29.99</v>
      </c>
      <c r="BD94" s="6">
        <f t="shared" si="73"/>
        <v>0</v>
      </c>
      <c r="BE94" s="7">
        <f t="shared" si="74"/>
        <v>0</v>
      </c>
      <c r="BF94" s="8">
        <v>29.99</v>
      </c>
      <c r="BG94" s="5">
        <v>29.99</v>
      </c>
      <c r="BH94" s="6">
        <f t="shared" si="75"/>
        <v>0</v>
      </c>
      <c r="BI94" s="7">
        <f t="shared" si="76"/>
        <v>0</v>
      </c>
      <c r="BJ94" s="8">
        <v>29.49</v>
      </c>
      <c r="BK94" s="5">
        <v>27.99</v>
      </c>
      <c r="BL94" s="6">
        <f t="shared" si="77"/>
        <v>-1.5</v>
      </c>
      <c r="BM94" s="7">
        <f t="shared" si="78"/>
        <v>-5.0999999999999996</v>
      </c>
      <c r="BN94" s="8">
        <v>32.99</v>
      </c>
      <c r="BO94" s="5">
        <v>32.99</v>
      </c>
      <c r="BP94" s="6">
        <f t="shared" si="79"/>
        <v>0</v>
      </c>
      <c r="BQ94" s="7">
        <f t="shared" si="80"/>
        <v>0</v>
      </c>
      <c r="BR94" s="8">
        <v>29.99</v>
      </c>
      <c r="BS94" s="5">
        <v>29.99</v>
      </c>
      <c r="BT94" s="6">
        <f t="shared" si="81"/>
        <v>0</v>
      </c>
      <c r="BU94" s="7">
        <f t="shared" si="82"/>
        <v>0</v>
      </c>
      <c r="BV94">
        <f t="shared" si="43"/>
        <v>29.49</v>
      </c>
      <c r="BW94">
        <f t="shared" si="43"/>
        <v>27.99</v>
      </c>
      <c r="BX94">
        <f t="shared" si="44"/>
        <v>35.99</v>
      </c>
      <c r="BY94">
        <f t="shared" si="44"/>
        <v>34.99</v>
      </c>
      <c r="BZ94">
        <f t="shared" si="45"/>
        <v>32.369999999999997</v>
      </c>
      <c r="CA94">
        <f t="shared" si="45"/>
        <v>31.52</v>
      </c>
      <c r="CB94">
        <f t="shared" si="46"/>
        <v>2.66</v>
      </c>
      <c r="CC94">
        <f t="shared" si="46"/>
        <v>2.4</v>
      </c>
      <c r="CD94">
        <f t="shared" si="47"/>
        <v>6.5</v>
      </c>
      <c r="CE94">
        <f t="shared" si="47"/>
        <v>7</v>
      </c>
      <c r="CF94">
        <f t="shared" si="42"/>
        <v>20.100000000000001</v>
      </c>
      <c r="CG94">
        <f t="shared" si="42"/>
        <v>22.2</v>
      </c>
      <c r="CH94" s="20" t="b">
        <f t="shared" si="83"/>
        <v>1</v>
      </c>
    </row>
    <row r="95" spans="1:86" x14ac:dyDescent="0.25">
      <c r="A95" s="31" t="s">
        <v>152</v>
      </c>
      <c r="B95" s="31" t="s">
        <v>141</v>
      </c>
      <c r="C95" s="32">
        <v>21173</v>
      </c>
      <c r="D95" s="32" t="b">
        <f t="shared" si="48"/>
        <v>1</v>
      </c>
      <c r="E95" s="32" t="b">
        <f t="shared" si="48"/>
        <v>1</v>
      </c>
      <c r="F95" s="4">
        <v>59.99</v>
      </c>
      <c r="G95" s="5">
        <v>59.99</v>
      </c>
      <c r="H95" s="6">
        <f t="shared" si="49"/>
        <v>0</v>
      </c>
      <c r="I95" s="7">
        <f t="shared" si="50"/>
        <v>0</v>
      </c>
      <c r="J95" s="8">
        <v>59.99</v>
      </c>
      <c r="K95" s="5">
        <v>59.99</v>
      </c>
      <c r="L95" s="6">
        <f t="shared" si="51"/>
        <v>0</v>
      </c>
      <c r="M95" s="7">
        <f t="shared" si="52"/>
        <v>0</v>
      </c>
      <c r="N95" s="8">
        <v>69.989999999999995</v>
      </c>
      <c r="O95" s="5">
        <v>69.989999999999995</v>
      </c>
      <c r="P95" s="6">
        <f t="shared" si="53"/>
        <v>0</v>
      </c>
      <c r="Q95" s="7">
        <f t="shared" si="54"/>
        <v>0</v>
      </c>
      <c r="R95" s="8">
        <v>74.95</v>
      </c>
      <c r="S95" s="5">
        <v>74.95</v>
      </c>
      <c r="T95" s="6">
        <f t="shared" si="55"/>
        <v>0</v>
      </c>
      <c r="U95" s="7">
        <f t="shared" si="56"/>
        <v>0</v>
      </c>
      <c r="V95" s="8">
        <v>64.989999999999995</v>
      </c>
      <c r="W95" s="5">
        <v>59.99</v>
      </c>
      <c r="X95" s="6">
        <f t="shared" si="57"/>
        <v>-4.9999999999999929</v>
      </c>
      <c r="Y95" s="7">
        <f t="shared" si="58"/>
        <v>-7.7</v>
      </c>
      <c r="Z95" s="8">
        <v>59.99</v>
      </c>
      <c r="AA95" s="5">
        <v>59.99</v>
      </c>
      <c r="AB95" s="6">
        <f t="shared" si="59"/>
        <v>0</v>
      </c>
      <c r="AC95" s="7">
        <f t="shared" si="60"/>
        <v>0</v>
      </c>
      <c r="AD95" s="8">
        <v>59.99</v>
      </c>
      <c r="AE95" s="5">
        <v>59.99</v>
      </c>
      <c r="AF95" s="6">
        <f t="shared" si="61"/>
        <v>0</v>
      </c>
      <c r="AG95" s="7">
        <f t="shared" si="62"/>
        <v>0</v>
      </c>
      <c r="AH95" s="8">
        <v>59.99</v>
      </c>
      <c r="AI95" s="5">
        <v>59.99</v>
      </c>
      <c r="AJ95" s="6">
        <f t="shared" si="63"/>
        <v>0</v>
      </c>
      <c r="AK95" s="7">
        <f t="shared" si="64"/>
        <v>0</v>
      </c>
      <c r="AL95" s="8">
        <v>69.989999999999995</v>
      </c>
      <c r="AM95" s="5">
        <v>69.989999999999995</v>
      </c>
      <c r="AN95" s="6">
        <f t="shared" si="65"/>
        <v>0</v>
      </c>
      <c r="AO95" s="7">
        <f t="shared" si="66"/>
        <v>0</v>
      </c>
      <c r="AP95" s="8">
        <v>69.989999999999995</v>
      </c>
      <c r="AQ95" s="5">
        <v>69.989999999999995</v>
      </c>
      <c r="AR95" s="6">
        <f t="shared" si="67"/>
        <v>0</v>
      </c>
      <c r="AS95" s="7">
        <f t="shared" si="68"/>
        <v>0</v>
      </c>
      <c r="AT95" s="8">
        <v>59.99</v>
      </c>
      <c r="AU95" s="5">
        <v>59.99</v>
      </c>
      <c r="AV95" s="6">
        <f t="shared" si="69"/>
        <v>0</v>
      </c>
      <c r="AW95" s="7">
        <f t="shared" si="70"/>
        <v>0</v>
      </c>
      <c r="AX95" s="8">
        <v>59.99</v>
      </c>
      <c r="AY95" s="5">
        <v>59.99</v>
      </c>
      <c r="AZ95" s="6">
        <f t="shared" si="71"/>
        <v>0</v>
      </c>
      <c r="BA95" s="7">
        <f t="shared" si="72"/>
        <v>0</v>
      </c>
      <c r="BB95" s="8">
        <v>59.99</v>
      </c>
      <c r="BC95" s="5">
        <v>59.99</v>
      </c>
      <c r="BD95" s="6">
        <f t="shared" si="73"/>
        <v>0</v>
      </c>
      <c r="BE95" s="7">
        <f t="shared" si="74"/>
        <v>0</v>
      </c>
      <c r="BF95" s="8">
        <v>64.989999999999995</v>
      </c>
      <c r="BG95" s="5">
        <v>59.99</v>
      </c>
      <c r="BH95" s="6">
        <f t="shared" si="75"/>
        <v>-4.9999999999999929</v>
      </c>
      <c r="BI95" s="7">
        <f t="shared" si="76"/>
        <v>-7.7</v>
      </c>
      <c r="BJ95" s="8">
        <v>61.99</v>
      </c>
      <c r="BK95" s="5">
        <v>59.99</v>
      </c>
      <c r="BL95" s="6">
        <f t="shared" si="77"/>
        <v>-2</v>
      </c>
      <c r="BM95" s="7">
        <f t="shared" si="78"/>
        <v>-3.2</v>
      </c>
      <c r="BN95" s="8">
        <v>59.99</v>
      </c>
      <c r="BO95" s="5">
        <v>59.99</v>
      </c>
      <c r="BP95" s="6">
        <f t="shared" si="79"/>
        <v>0</v>
      </c>
      <c r="BQ95" s="7">
        <f t="shared" si="80"/>
        <v>0</v>
      </c>
      <c r="BR95" s="8">
        <v>64.989999999999995</v>
      </c>
      <c r="BS95" s="5">
        <v>59.99</v>
      </c>
      <c r="BT95" s="6">
        <f t="shared" si="81"/>
        <v>-4.9999999999999929</v>
      </c>
      <c r="BU95" s="7">
        <f t="shared" si="82"/>
        <v>-7.7</v>
      </c>
      <c r="BV95">
        <f t="shared" si="43"/>
        <v>59.99</v>
      </c>
      <c r="BW95">
        <f t="shared" si="43"/>
        <v>59.99</v>
      </c>
      <c r="BX95">
        <f t="shared" si="44"/>
        <v>74.95</v>
      </c>
      <c r="BY95">
        <f t="shared" si="44"/>
        <v>74.95</v>
      </c>
      <c r="BZ95">
        <f t="shared" si="45"/>
        <v>63.63</v>
      </c>
      <c r="CA95">
        <f t="shared" si="45"/>
        <v>62.63</v>
      </c>
      <c r="CB95">
        <f t="shared" si="46"/>
        <v>4.71</v>
      </c>
      <c r="CC95">
        <f t="shared" si="46"/>
        <v>4.88</v>
      </c>
      <c r="CD95">
        <f t="shared" si="47"/>
        <v>14.96</v>
      </c>
      <c r="CE95">
        <f t="shared" si="47"/>
        <v>14.96</v>
      </c>
      <c r="CF95">
        <f t="shared" si="42"/>
        <v>23.5</v>
      </c>
      <c r="CG95">
        <f t="shared" si="42"/>
        <v>23.9</v>
      </c>
      <c r="CH95" s="20" t="b">
        <f t="shared" si="83"/>
        <v>1</v>
      </c>
    </row>
    <row r="96" spans="1:86" x14ac:dyDescent="0.25">
      <c r="A96" s="31" t="s">
        <v>153</v>
      </c>
      <c r="B96" s="31" t="s">
        <v>141</v>
      </c>
      <c r="C96" s="32">
        <v>21176</v>
      </c>
      <c r="D96" s="32" t="b">
        <f t="shared" si="48"/>
        <v>1</v>
      </c>
      <c r="E96" s="32" t="b">
        <f t="shared" si="48"/>
        <v>1</v>
      </c>
      <c r="F96" s="4">
        <v>44.99</v>
      </c>
      <c r="G96" s="5">
        <v>39.99</v>
      </c>
      <c r="H96" s="6">
        <f t="shared" si="49"/>
        <v>-5</v>
      </c>
      <c r="I96" s="7">
        <f t="shared" si="50"/>
        <v>-11.1</v>
      </c>
      <c r="J96" s="8">
        <v>39.99</v>
      </c>
      <c r="K96" s="5">
        <v>39.99</v>
      </c>
      <c r="L96" s="6">
        <f t="shared" si="51"/>
        <v>0</v>
      </c>
      <c r="M96" s="7">
        <f t="shared" si="52"/>
        <v>0</v>
      </c>
      <c r="N96" s="8">
        <v>47.99</v>
      </c>
      <c r="O96" s="5">
        <v>46.99</v>
      </c>
      <c r="P96" s="6">
        <f t="shared" si="53"/>
        <v>-1</v>
      </c>
      <c r="Q96" s="7">
        <f t="shared" si="54"/>
        <v>-2.1</v>
      </c>
      <c r="R96" s="8">
        <v>49.95</v>
      </c>
      <c r="S96" s="5">
        <v>49.95</v>
      </c>
      <c r="T96" s="6">
        <f t="shared" si="55"/>
        <v>0</v>
      </c>
      <c r="U96" s="7">
        <f t="shared" si="56"/>
        <v>0</v>
      </c>
      <c r="V96" s="8">
        <v>39.99</v>
      </c>
      <c r="W96" s="5">
        <v>39.99</v>
      </c>
      <c r="X96" s="6">
        <f t="shared" si="57"/>
        <v>0</v>
      </c>
      <c r="Y96" s="7">
        <f t="shared" si="58"/>
        <v>0</v>
      </c>
      <c r="Z96" s="8">
        <v>44.99</v>
      </c>
      <c r="AA96" s="5">
        <v>44.99</v>
      </c>
      <c r="AB96" s="6">
        <f t="shared" si="59"/>
        <v>0</v>
      </c>
      <c r="AC96" s="7">
        <f t="shared" si="60"/>
        <v>0</v>
      </c>
      <c r="AD96" s="8">
        <v>39.99</v>
      </c>
      <c r="AE96" s="5">
        <v>39.99</v>
      </c>
      <c r="AF96" s="6">
        <f t="shared" si="61"/>
        <v>0</v>
      </c>
      <c r="AG96" s="7">
        <f t="shared" si="62"/>
        <v>0</v>
      </c>
      <c r="AH96" s="8">
        <v>39.99</v>
      </c>
      <c r="AI96" s="5">
        <v>39.99</v>
      </c>
      <c r="AJ96" s="6">
        <f t="shared" si="63"/>
        <v>0</v>
      </c>
      <c r="AK96" s="7">
        <f t="shared" si="64"/>
        <v>0</v>
      </c>
      <c r="AL96" s="8">
        <v>47.99</v>
      </c>
      <c r="AM96" s="5">
        <v>46.99</v>
      </c>
      <c r="AN96" s="6">
        <f t="shared" si="65"/>
        <v>-1</v>
      </c>
      <c r="AO96" s="7">
        <f t="shared" si="66"/>
        <v>-2.1</v>
      </c>
      <c r="AP96" s="8">
        <v>47.99</v>
      </c>
      <c r="AQ96" s="5">
        <v>46.99</v>
      </c>
      <c r="AR96" s="6">
        <f t="shared" si="67"/>
        <v>-1</v>
      </c>
      <c r="AS96" s="7">
        <f t="shared" si="68"/>
        <v>-2.1</v>
      </c>
      <c r="AT96" s="8">
        <v>39.99</v>
      </c>
      <c r="AU96" s="5">
        <v>39.99</v>
      </c>
      <c r="AV96" s="6">
        <f t="shared" si="69"/>
        <v>0</v>
      </c>
      <c r="AW96" s="7">
        <f t="shared" si="70"/>
        <v>0</v>
      </c>
      <c r="AX96" s="8">
        <v>44.99</v>
      </c>
      <c r="AY96" s="5">
        <v>39.99</v>
      </c>
      <c r="AZ96" s="6">
        <f t="shared" si="71"/>
        <v>-5</v>
      </c>
      <c r="BA96" s="7">
        <f t="shared" si="72"/>
        <v>-11.1</v>
      </c>
      <c r="BB96" s="8">
        <v>39.99</v>
      </c>
      <c r="BC96" s="5">
        <v>39.99</v>
      </c>
      <c r="BD96" s="6">
        <f t="shared" si="73"/>
        <v>0</v>
      </c>
      <c r="BE96" s="7">
        <f t="shared" si="74"/>
        <v>0</v>
      </c>
      <c r="BF96" s="8">
        <v>39.99</v>
      </c>
      <c r="BG96" s="5">
        <v>39.99</v>
      </c>
      <c r="BH96" s="6">
        <f t="shared" si="75"/>
        <v>0</v>
      </c>
      <c r="BI96" s="7">
        <f t="shared" si="76"/>
        <v>0</v>
      </c>
      <c r="BJ96" s="8">
        <v>39.99</v>
      </c>
      <c r="BK96" s="5">
        <v>39.99</v>
      </c>
      <c r="BL96" s="6">
        <f t="shared" si="77"/>
        <v>0</v>
      </c>
      <c r="BM96" s="7">
        <f t="shared" si="78"/>
        <v>0</v>
      </c>
      <c r="BN96" s="8">
        <v>44.99</v>
      </c>
      <c r="BO96" s="5">
        <v>44.99</v>
      </c>
      <c r="BP96" s="6">
        <f t="shared" si="79"/>
        <v>0</v>
      </c>
      <c r="BQ96" s="7">
        <f t="shared" si="80"/>
        <v>0</v>
      </c>
      <c r="BR96" s="8">
        <v>39.99</v>
      </c>
      <c r="BS96" s="5">
        <v>39.99</v>
      </c>
      <c r="BT96" s="6">
        <f t="shared" si="81"/>
        <v>0</v>
      </c>
      <c r="BU96" s="7">
        <f t="shared" si="82"/>
        <v>0</v>
      </c>
      <c r="BV96">
        <f t="shared" si="43"/>
        <v>39.99</v>
      </c>
      <c r="BW96">
        <f t="shared" si="43"/>
        <v>39.99</v>
      </c>
      <c r="BX96">
        <f t="shared" si="44"/>
        <v>49.95</v>
      </c>
      <c r="BY96">
        <f t="shared" si="44"/>
        <v>49.95</v>
      </c>
      <c r="BZ96">
        <f t="shared" si="45"/>
        <v>43.16</v>
      </c>
      <c r="CA96">
        <f t="shared" si="45"/>
        <v>42.4</v>
      </c>
      <c r="CB96">
        <f t="shared" si="46"/>
        <v>3.6</v>
      </c>
      <c r="CC96">
        <f t="shared" si="46"/>
        <v>3.41</v>
      </c>
      <c r="CD96">
        <f t="shared" si="47"/>
        <v>9.9600000000000009</v>
      </c>
      <c r="CE96">
        <f t="shared" si="47"/>
        <v>9.9600000000000009</v>
      </c>
      <c r="CF96">
        <f t="shared" si="42"/>
        <v>23.1</v>
      </c>
      <c r="CG96">
        <f t="shared" si="42"/>
        <v>23.5</v>
      </c>
      <c r="CH96" s="20" t="b">
        <f t="shared" si="83"/>
        <v>1</v>
      </c>
    </row>
    <row r="97" spans="1:86" x14ac:dyDescent="0.25">
      <c r="A97" s="31" t="s">
        <v>154</v>
      </c>
      <c r="B97" s="31" t="s">
        <v>155</v>
      </c>
      <c r="C97" s="32">
        <v>21226</v>
      </c>
      <c r="D97" s="32" t="b">
        <f t="shared" si="48"/>
        <v>1</v>
      </c>
      <c r="E97" s="32" t="b">
        <f t="shared" si="48"/>
        <v>1</v>
      </c>
      <c r="F97" s="4">
        <v>129.99</v>
      </c>
      <c r="G97" s="5">
        <v>119.99</v>
      </c>
      <c r="H97" s="6">
        <f t="shared" si="49"/>
        <v>-10.000000000000014</v>
      </c>
      <c r="I97" s="7">
        <f t="shared" si="50"/>
        <v>-7.7</v>
      </c>
      <c r="J97" s="8">
        <v>119.99</v>
      </c>
      <c r="K97" s="5">
        <v>119.99</v>
      </c>
      <c r="L97" s="6">
        <f t="shared" si="51"/>
        <v>0</v>
      </c>
      <c r="M97" s="7">
        <f t="shared" si="52"/>
        <v>0</v>
      </c>
      <c r="N97" s="8">
        <v>129.99</v>
      </c>
      <c r="O97" s="5">
        <v>129.99</v>
      </c>
      <c r="P97" s="6">
        <f t="shared" si="53"/>
        <v>0</v>
      </c>
      <c r="Q97" s="7">
        <f t="shared" si="54"/>
        <v>0</v>
      </c>
      <c r="R97" s="8">
        <v>149.94999999999999</v>
      </c>
      <c r="S97" s="5">
        <v>149.94999999999999</v>
      </c>
      <c r="T97" s="6">
        <f t="shared" si="55"/>
        <v>0</v>
      </c>
      <c r="U97" s="7">
        <f t="shared" si="56"/>
        <v>0</v>
      </c>
      <c r="V97" s="8">
        <v>119.99</v>
      </c>
      <c r="W97" s="5">
        <v>119.99</v>
      </c>
      <c r="X97" s="6">
        <f t="shared" si="57"/>
        <v>0</v>
      </c>
      <c r="Y97" s="7">
        <f t="shared" si="58"/>
        <v>0</v>
      </c>
      <c r="Z97" s="8">
        <v>129.99</v>
      </c>
      <c r="AA97" s="5">
        <v>129.99</v>
      </c>
      <c r="AB97" s="6">
        <f t="shared" si="59"/>
        <v>0</v>
      </c>
      <c r="AC97" s="7">
        <f t="shared" si="60"/>
        <v>0</v>
      </c>
      <c r="AD97" s="8">
        <v>124.99</v>
      </c>
      <c r="AE97" s="5">
        <v>119.99</v>
      </c>
      <c r="AF97" s="6">
        <f t="shared" si="61"/>
        <v>-5</v>
      </c>
      <c r="AG97" s="7">
        <f t="shared" si="62"/>
        <v>-4</v>
      </c>
      <c r="AH97" s="8">
        <v>119.99</v>
      </c>
      <c r="AI97" s="5">
        <v>119.99</v>
      </c>
      <c r="AJ97" s="6">
        <f t="shared" si="63"/>
        <v>0</v>
      </c>
      <c r="AK97" s="7">
        <f t="shared" si="64"/>
        <v>0</v>
      </c>
      <c r="AL97" s="8">
        <v>129.99</v>
      </c>
      <c r="AM97" s="5">
        <v>129.99</v>
      </c>
      <c r="AN97" s="6">
        <f t="shared" si="65"/>
        <v>0</v>
      </c>
      <c r="AO97" s="7">
        <f t="shared" si="66"/>
        <v>0</v>
      </c>
      <c r="AP97" s="8">
        <v>129.99</v>
      </c>
      <c r="AQ97" s="5">
        <v>129.99</v>
      </c>
      <c r="AR97" s="6">
        <f t="shared" si="67"/>
        <v>0</v>
      </c>
      <c r="AS97" s="7">
        <f t="shared" si="68"/>
        <v>0</v>
      </c>
      <c r="AT97" s="8">
        <v>129.99</v>
      </c>
      <c r="AU97" s="5">
        <v>119.99</v>
      </c>
      <c r="AV97" s="6">
        <f t="shared" si="69"/>
        <v>-10.000000000000014</v>
      </c>
      <c r="AW97" s="7">
        <f t="shared" si="70"/>
        <v>-7.7</v>
      </c>
      <c r="AX97" s="8">
        <v>129.99</v>
      </c>
      <c r="AY97" s="5">
        <v>119.99</v>
      </c>
      <c r="AZ97" s="6">
        <f t="shared" si="71"/>
        <v>-10.000000000000014</v>
      </c>
      <c r="BA97" s="7">
        <f t="shared" si="72"/>
        <v>-7.7</v>
      </c>
      <c r="BB97" s="8">
        <v>119.99</v>
      </c>
      <c r="BC97" s="5">
        <v>119.99</v>
      </c>
      <c r="BD97" s="6">
        <f t="shared" si="73"/>
        <v>0</v>
      </c>
      <c r="BE97" s="7">
        <f t="shared" si="74"/>
        <v>0</v>
      </c>
      <c r="BF97" s="8">
        <v>119.99</v>
      </c>
      <c r="BG97" s="5">
        <v>119.99</v>
      </c>
      <c r="BH97" s="6">
        <f t="shared" si="75"/>
        <v>0</v>
      </c>
      <c r="BI97" s="7">
        <f t="shared" si="76"/>
        <v>0</v>
      </c>
      <c r="BJ97" s="8">
        <v>119.99</v>
      </c>
      <c r="BK97" s="5">
        <v>119.99</v>
      </c>
      <c r="BL97" s="6">
        <f t="shared" si="77"/>
        <v>0</v>
      </c>
      <c r="BM97" s="7">
        <f t="shared" si="78"/>
        <v>0</v>
      </c>
      <c r="BN97" s="8">
        <v>129.99</v>
      </c>
      <c r="BO97" s="5">
        <v>129.99</v>
      </c>
      <c r="BP97" s="6">
        <f t="shared" si="79"/>
        <v>0</v>
      </c>
      <c r="BQ97" s="7">
        <f t="shared" si="80"/>
        <v>0</v>
      </c>
      <c r="BR97" s="8">
        <v>119.99</v>
      </c>
      <c r="BS97" s="5">
        <v>119.99</v>
      </c>
      <c r="BT97" s="6">
        <f t="shared" si="81"/>
        <v>0</v>
      </c>
      <c r="BU97" s="7">
        <f t="shared" si="82"/>
        <v>0</v>
      </c>
      <c r="BV97">
        <f t="shared" si="43"/>
        <v>119.99</v>
      </c>
      <c r="BW97">
        <f t="shared" si="43"/>
        <v>119.99</v>
      </c>
      <c r="BX97">
        <f t="shared" si="44"/>
        <v>149.94999999999999</v>
      </c>
      <c r="BY97">
        <f t="shared" si="44"/>
        <v>149.94999999999999</v>
      </c>
      <c r="BZ97">
        <f t="shared" si="45"/>
        <v>126.75</v>
      </c>
      <c r="CA97">
        <f t="shared" si="45"/>
        <v>124.69</v>
      </c>
      <c r="CB97">
        <f t="shared" si="46"/>
        <v>7.46</v>
      </c>
      <c r="CC97">
        <f t="shared" si="46"/>
        <v>7.75</v>
      </c>
      <c r="CD97">
        <f t="shared" si="47"/>
        <v>29.96</v>
      </c>
      <c r="CE97">
        <f t="shared" si="47"/>
        <v>29.96</v>
      </c>
      <c r="CF97">
        <f t="shared" si="42"/>
        <v>23.6</v>
      </c>
      <c r="CG97">
        <f t="shared" si="42"/>
        <v>24</v>
      </c>
      <c r="CH97" s="20" t="b">
        <f t="shared" si="83"/>
        <v>1</v>
      </c>
    </row>
    <row r="98" spans="1:86" x14ac:dyDescent="0.25">
      <c r="A98" s="31" t="s">
        <v>156</v>
      </c>
      <c r="B98" s="31" t="s">
        <v>157</v>
      </c>
      <c r="C98" s="32">
        <v>21319</v>
      </c>
      <c r="D98" s="32" t="b">
        <f t="shared" si="48"/>
        <v>1</v>
      </c>
      <c r="E98" s="32" t="b">
        <f t="shared" si="48"/>
        <v>1</v>
      </c>
      <c r="F98" s="4">
        <v>69.989999999999995</v>
      </c>
      <c r="G98" s="5">
        <v>79.989999999999995</v>
      </c>
      <c r="H98" s="6">
        <f t="shared" si="49"/>
        <v>10</v>
      </c>
      <c r="I98" s="7">
        <f t="shared" si="50"/>
        <v>14.3</v>
      </c>
      <c r="J98" s="8">
        <v>69.989999999999995</v>
      </c>
      <c r="K98" s="5">
        <v>79.989999999999995</v>
      </c>
      <c r="L98" s="6">
        <f t="shared" si="51"/>
        <v>10</v>
      </c>
      <c r="M98" s="7">
        <f t="shared" si="52"/>
        <v>14.3</v>
      </c>
      <c r="N98" s="8">
        <v>79.989999999999995</v>
      </c>
      <c r="O98" s="5">
        <v>89.99</v>
      </c>
      <c r="P98" s="6">
        <f t="shared" si="53"/>
        <v>10</v>
      </c>
      <c r="Q98" s="7">
        <f t="shared" si="54"/>
        <v>12.5</v>
      </c>
      <c r="R98" s="8">
        <v>85.95</v>
      </c>
      <c r="S98" s="5">
        <v>85.95</v>
      </c>
      <c r="T98" s="6">
        <f t="shared" si="55"/>
        <v>0</v>
      </c>
      <c r="U98" s="7">
        <f t="shared" si="56"/>
        <v>0</v>
      </c>
      <c r="V98" s="8">
        <v>59.99</v>
      </c>
      <c r="W98" s="5">
        <v>79.989999999999995</v>
      </c>
      <c r="X98" s="6">
        <f t="shared" si="57"/>
        <v>19.999999999999993</v>
      </c>
      <c r="Y98" s="7">
        <f t="shared" si="58"/>
        <v>33.299999999999997</v>
      </c>
      <c r="Z98" s="8">
        <v>84.99</v>
      </c>
      <c r="AA98" s="5">
        <v>84.99</v>
      </c>
      <c r="AB98" s="6">
        <f t="shared" si="59"/>
        <v>0</v>
      </c>
      <c r="AC98" s="7">
        <f t="shared" si="60"/>
        <v>0</v>
      </c>
      <c r="AD98" s="8">
        <v>69.989999999999995</v>
      </c>
      <c r="AE98" s="5">
        <v>79.989999999999995</v>
      </c>
      <c r="AF98" s="6">
        <f t="shared" si="61"/>
        <v>10</v>
      </c>
      <c r="AG98" s="7">
        <f t="shared" si="62"/>
        <v>14.3</v>
      </c>
      <c r="AH98" s="8">
        <v>69.989999999999995</v>
      </c>
      <c r="AI98" s="5">
        <v>79.989999999999995</v>
      </c>
      <c r="AJ98" s="6">
        <f t="shared" si="63"/>
        <v>10</v>
      </c>
      <c r="AK98" s="7">
        <f t="shared" si="64"/>
        <v>14.3</v>
      </c>
      <c r="AL98" s="8">
        <v>79.989999999999995</v>
      </c>
      <c r="AM98" s="5">
        <v>89.99</v>
      </c>
      <c r="AN98" s="6">
        <f t="shared" si="65"/>
        <v>10</v>
      </c>
      <c r="AO98" s="7">
        <f t="shared" si="66"/>
        <v>12.5</v>
      </c>
      <c r="AP98" s="8">
        <v>79.989999999999995</v>
      </c>
      <c r="AQ98" s="5">
        <v>89.99</v>
      </c>
      <c r="AR98" s="6">
        <f t="shared" si="67"/>
        <v>10</v>
      </c>
      <c r="AS98" s="7">
        <f t="shared" si="68"/>
        <v>12.5</v>
      </c>
      <c r="AT98" s="8">
        <v>69.989999999999995</v>
      </c>
      <c r="AU98" s="5">
        <v>79.989999999999995</v>
      </c>
      <c r="AV98" s="6">
        <f t="shared" si="69"/>
        <v>10</v>
      </c>
      <c r="AW98" s="7">
        <f t="shared" si="70"/>
        <v>14.3</v>
      </c>
      <c r="AX98" s="8">
        <v>69.989999999999995</v>
      </c>
      <c r="AY98" s="5">
        <v>79.989999999999995</v>
      </c>
      <c r="AZ98" s="6">
        <f t="shared" si="71"/>
        <v>10</v>
      </c>
      <c r="BA98" s="7">
        <f t="shared" si="72"/>
        <v>14.3</v>
      </c>
      <c r="BB98" s="8">
        <v>69.989999999999995</v>
      </c>
      <c r="BC98" s="5">
        <v>79.989999999999995</v>
      </c>
      <c r="BD98" s="6">
        <f t="shared" si="73"/>
        <v>10</v>
      </c>
      <c r="BE98" s="7">
        <f t="shared" si="74"/>
        <v>14.3</v>
      </c>
      <c r="BF98" s="8">
        <v>69.989999999999995</v>
      </c>
      <c r="BG98" s="5">
        <v>79.989999999999995</v>
      </c>
      <c r="BH98" s="6">
        <f t="shared" si="75"/>
        <v>10</v>
      </c>
      <c r="BI98" s="7">
        <f t="shared" si="76"/>
        <v>14.3</v>
      </c>
      <c r="BJ98" s="8">
        <v>69.989999999999995</v>
      </c>
      <c r="BK98" s="5">
        <v>79.989999999999995</v>
      </c>
      <c r="BL98" s="6">
        <f t="shared" si="77"/>
        <v>10</v>
      </c>
      <c r="BM98" s="7">
        <f t="shared" si="78"/>
        <v>14.3</v>
      </c>
      <c r="BN98" s="8">
        <v>74.989999999999995</v>
      </c>
      <c r="BO98" s="5">
        <v>79.989999999999995</v>
      </c>
      <c r="BP98" s="6">
        <f t="shared" si="79"/>
        <v>5</v>
      </c>
      <c r="BQ98" s="7">
        <f t="shared" si="80"/>
        <v>6.7</v>
      </c>
      <c r="BR98" s="8">
        <v>69.989999999999995</v>
      </c>
      <c r="BS98" s="5">
        <v>79.989999999999995</v>
      </c>
      <c r="BT98" s="6">
        <f t="shared" si="81"/>
        <v>10</v>
      </c>
      <c r="BU98" s="7">
        <f t="shared" si="82"/>
        <v>14.3</v>
      </c>
      <c r="BV98">
        <f t="shared" si="43"/>
        <v>59.99</v>
      </c>
      <c r="BW98">
        <f t="shared" si="43"/>
        <v>79.989999999999995</v>
      </c>
      <c r="BX98">
        <f t="shared" si="44"/>
        <v>85.95</v>
      </c>
      <c r="BY98">
        <f t="shared" si="44"/>
        <v>89.99</v>
      </c>
      <c r="BZ98">
        <f t="shared" si="45"/>
        <v>73.28</v>
      </c>
      <c r="CA98">
        <f t="shared" si="45"/>
        <v>82.4</v>
      </c>
      <c r="CB98">
        <f t="shared" si="46"/>
        <v>6.51</v>
      </c>
      <c r="CC98">
        <f t="shared" si="46"/>
        <v>3.92</v>
      </c>
      <c r="CD98">
        <f t="shared" si="47"/>
        <v>25.96</v>
      </c>
      <c r="CE98">
        <f t="shared" si="47"/>
        <v>10</v>
      </c>
      <c r="CF98">
        <f t="shared" si="42"/>
        <v>35.4</v>
      </c>
      <c r="CG98">
        <f t="shared" si="42"/>
        <v>12.1</v>
      </c>
      <c r="CH98" s="20" t="b">
        <f t="shared" si="83"/>
        <v>1</v>
      </c>
    </row>
    <row r="99" spans="1:86" x14ac:dyDescent="0.25">
      <c r="A99" s="31" t="s">
        <v>158</v>
      </c>
      <c r="B99" s="31" t="s">
        <v>157</v>
      </c>
      <c r="C99" s="32">
        <v>21324</v>
      </c>
      <c r="D99" s="32" t="b">
        <f t="shared" si="48"/>
        <v>1</v>
      </c>
      <c r="E99" s="32" t="b">
        <f t="shared" si="48"/>
        <v>1</v>
      </c>
      <c r="F99" s="4">
        <v>119.99</v>
      </c>
      <c r="G99" s="5">
        <v>119.99</v>
      </c>
      <c r="H99" s="6">
        <f t="shared" si="49"/>
        <v>0</v>
      </c>
      <c r="I99" s="7">
        <f t="shared" si="50"/>
        <v>0</v>
      </c>
      <c r="J99" s="8">
        <v>119.99</v>
      </c>
      <c r="K99" s="5">
        <v>119.99</v>
      </c>
      <c r="L99" s="6">
        <f t="shared" si="51"/>
        <v>0</v>
      </c>
      <c r="M99" s="7">
        <f t="shared" si="52"/>
        <v>0</v>
      </c>
      <c r="N99" s="8">
        <v>129.99</v>
      </c>
      <c r="O99" s="5">
        <v>129.99</v>
      </c>
      <c r="P99" s="6">
        <f t="shared" si="53"/>
        <v>0</v>
      </c>
      <c r="Q99" s="7">
        <f t="shared" si="54"/>
        <v>0</v>
      </c>
      <c r="R99" s="8">
        <v>149.94999999999999</v>
      </c>
      <c r="S99" s="5">
        <v>149.94999999999999</v>
      </c>
      <c r="T99" s="6">
        <f t="shared" si="55"/>
        <v>0</v>
      </c>
      <c r="U99" s="7">
        <f t="shared" si="56"/>
        <v>0</v>
      </c>
      <c r="V99" s="8">
        <v>119.99</v>
      </c>
      <c r="W99" s="5">
        <v>119.99</v>
      </c>
      <c r="X99" s="6">
        <f t="shared" si="57"/>
        <v>0</v>
      </c>
      <c r="Y99" s="7">
        <f t="shared" si="58"/>
        <v>0</v>
      </c>
      <c r="Z99" s="8">
        <v>129.99</v>
      </c>
      <c r="AA99" s="5">
        <v>129.99</v>
      </c>
      <c r="AB99" s="6">
        <f t="shared" si="59"/>
        <v>0</v>
      </c>
      <c r="AC99" s="7">
        <f t="shared" si="60"/>
        <v>0</v>
      </c>
      <c r="AD99" s="8">
        <v>119.99</v>
      </c>
      <c r="AE99" s="5">
        <v>119.99</v>
      </c>
      <c r="AF99" s="6">
        <f t="shared" si="61"/>
        <v>0</v>
      </c>
      <c r="AG99" s="7">
        <f t="shared" si="62"/>
        <v>0</v>
      </c>
      <c r="AH99" s="8">
        <v>119.99</v>
      </c>
      <c r="AI99" s="5">
        <v>119.99</v>
      </c>
      <c r="AJ99" s="6">
        <f t="shared" si="63"/>
        <v>0</v>
      </c>
      <c r="AK99" s="7">
        <f t="shared" si="64"/>
        <v>0</v>
      </c>
      <c r="AL99" s="8">
        <v>129.99</v>
      </c>
      <c r="AM99" s="5">
        <v>129.99</v>
      </c>
      <c r="AN99" s="6">
        <f t="shared" si="65"/>
        <v>0</v>
      </c>
      <c r="AO99" s="7">
        <f t="shared" si="66"/>
        <v>0</v>
      </c>
      <c r="AP99" s="8">
        <v>129.99</v>
      </c>
      <c r="AQ99" s="5">
        <v>129.99</v>
      </c>
      <c r="AR99" s="6">
        <f t="shared" si="67"/>
        <v>0</v>
      </c>
      <c r="AS99" s="7">
        <f t="shared" si="68"/>
        <v>0</v>
      </c>
      <c r="AT99" s="8">
        <v>119.99</v>
      </c>
      <c r="AU99" s="5">
        <v>119.99</v>
      </c>
      <c r="AV99" s="6">
        <f t="shared" si="69"/>
        <v>0</v>
      </c>
      <c r="AW99" s="7">
        <f t="shared" si="70"/>
        <v>0</v>
      </c>
      <c r="AX99" s="8">
        <v>119.99</v>
      </c>
      <c r="AY99" s="5">
        <v>119.99</v>
      </c>
      <c r="AZ99" s="6">
        <f t="shared" si="71"/>
        <v>0</v>
      </c>
      <c r="BA99" s="7">
        <f t="shared" si="72"/>
        <v>0</v>
      </c>
      <c r="BB99" s="8">
        <v>119.99</v>
      </c>
      <c r="BC99" s="5">
        <v>119.99</v>
      </c>
      <c r="BD99" s="6">
        <f t="shared" si="73"/>
        <v>0</v>
      </c>
      <c r="BE99" s="7">
        <f t="shared" si="74"/>
        <v>0</v>
      </c>
      <c r="BF99" s="8">
        <v>119.99</v>
      </c>
      <c r="BG99" s="5">
        <v>119.99</v>
      </c>
      <c r="BH99" s="6">
        <f t="shared" si="75"/>
        <v>0</v>
      </c>
      <c r="BI99" s="7">
        <f t="shared" si="76"/>
        <v>0</v>
      </c>
      <c r="BJ99" s="8">
        <v>119.99</v>
      </c>
      <c r="BK99" s="5">
        <v>119.99</v>
      </c>
      <c r="BL99" s="6">
        <f t="shared" si="77"/>
        <v>0</v>
      </c>
      <c r="BM99" s="7">
        <f t="shared" si="78"/>
        <v>0</v>
      </c>
      <c r="BN99" s="8">
        <v>119.99</v>
      </c>
      <c r="BO99" s="5">
        <v>119.99</v>
      </c>
      <c r="BP99" s="6">
        <f t="shared" si="79"/>
        <v>0</v>
      </c>
      <c r="BQ99" s="7">
        <f t="shared" si="80"/>
        <v>0</v>
      </c>
      <c r="BR99" s="8">
        <v>119.99</v>
      </c>
      <c r="BS99" s="5">
        <v>119.99</v>
      </c>
      <c r="BT99" s="6">
        <f t="shared" si="81"/>
        <v>0</v>
      </c>
      <c r="BU99" s="7">
        <f t="shared" si="82"/>
        <v>0</v>
      </c>
      <c r="BV99">
        <f t="shared" si="43"/>
        <v>119.99</v>
      </c>
      <c r="BW99">
        <f t="shared" si="43"/>
        <v>119.99</v>
      </c>
      <c r="BX99">
        <f t="shared" si="44"/>
        <v>149.94999999999999</v>
      </c>
      <c r="BY99">
        <f t="shared" si="44"/>
        <v>149.94999999999999</v>
      </c>
      <c r="BZ99">
        <f t="shared" si="45"/>
        <v>124.11</v>
      </c>
      <c r="CA99">
        <f t="shared" si="45"/>
        <v>124.11</v>
      </c>
      <c r="CB99">
        <f t="shared" si="46"/>
        <v>7.71</v>
      </c>
      <c r="CC99">
        <f t="shared" si="46"/>
        <v>7.71</v>
      </c>
      <c r="CD99">
        <f t="shared" si="47"/>
        <v>29.96</v>
      </c>
      <c r="CE99">
        <f t="shared" si="47"/>
        <v>29.96</v>
      </c>
      <c r="CF99">
        <f t="shared" si="42"/>
        <v>24.1</v>
      </c>
      <c r="CG99">
        <f t="shared" si="42"/>
        <v>24.1</v>
      </c>
      <c r="CH99" s="20" t="b">
        <f t="shared" si="83"/>
        <v>0</v>
      </c>
    </row>
    <row r="100" spans="1:86" x14ac:dyDescent="0.25">
      <c r="A100" s="31" t="s">
        <v>159</v>
      </c>
      <c r="B100" s="31" t="s">
        <v>157</v>
      </c>
      <c r="C100" s="32">
        <v>21325</v>
      </c>
      <c r="D100" s="32" t="b">
        <f t="shared" si="48"/>
        <v>1</v>
      </c>
      <c r="E100" s="32" t="b">
        <f t="shared" si="48"/>
        <v>1</v>
      </c>
      <c r="F100" s="4">
        <v>169.99</v>
      </c>
      <c r="G100" s="5">
        <v>149.99</v>
      </c>
      <c r="H100" s="6">
        <f t="shared" si="49"/>
        <v>-20</v>
      </c>
      <c r="I100" s="7">
        <f t="shared" si="50"/>
        <v>-11.8</v>
      </c>
      <c r="J100" s="8">
        <v>149.99</v>
      </c>
      <c r="K100" s="5">
        <v>149.99</v>
      </c>
      <c r="L100" s="6">
        <f t="shared" si="51"/>
        <v>0</v>
      </c>
      <c r="M100" s="7">
        <f t="shared" si="52"/>
        <v>0</v>
      </c>
      <c r="N100" s="8">
        <v>159.99</v>
      </c>
      <c r="O100" s="5">
        <v>159.99</v>
      </c>
      <c r="P100" s="6">
        <f t="shared" si="53"/>
        <v>0</v>
      </c>
      <c r="Q100" s="7">
        <f t="shared" si="54"/>
        <v>0</v>
      </c>
      <c r="R100" s="8">
        <v>179.95</v>
      </c>
      <c r="S100" s="5">
        <v>179.95</v>
      </c>
      <c r="T100" s="6">
        <f t="shared" si="55"/>
        <v>0</v>
      </c>
      <c r="U100" s="7">
        <f t="shared" si="56"/>
        <v>0</v>
      </c>
      <c r="V100" s="8">
        <v>159.99</v>
      </c>
      <c r="W100" s="5">
        <v>149.99</v>
      </c>
      <c r="X100" s="6">
        <f t="shared" si="57"/>
        <v>-10</v>
      </c>
      <c r="Y100" s="7">
        <f t="shared" si="58"/>
        <v>-6.3</v>
      </c>
      <c r="Z100" s="8">
        <v>159.99</v>
      </c>
      <c r="AA100" s="5">
        <v>159.99</v>
      </c>
      <c r="AB100" s="6">
        <f t="shared" si="59"/>
        <v>0</v>
      </c>
      <c r="AC100" s="7">
        <f t="shared" si="60"/>
        <v>0</v>
      </c>
      <c r="AD100" s="8">
        <v>149.99</v>
      </c>
      <c r="AE100" s="5">
        <v>149.99</v>
      </c>
      <c r="AF100" s="6">
        <f t="shared" si="61"/>
        <v>0</v>
      </c>
      <c r="AG100" s="7">
        <f t="shared" si="62"/>
        <v>0</v>
      </c>
      <c r="AH100" s="8">
        <v>149.99</v>
      </c>
      <c r="AI100" s="5">
        <v>149.99</v>
      </c>
      <c r="AJ100" s="6">
        <f t="shared" si="63"/>
        <v>0</v>
      </c>
      <c r="AK100" s="7">
        <f t="shared" si="64"/>
        <v>0</v>
      </c>
      <c r="AL100" s="8">
        <v>159.99</v>
      </c>
      <c r="AM100" s="5">
        <v>159.99</v>
      </c>
      <c r="AN100" s="6">
        <f t="shared" si="65"/>
        <v>0</v>
      </c>
      <c r="AO100" s="7">
        <f t="shared" si="66"/>
        <v>0</v>
      </c>
      <c r="AP100" s="8">
        <v>159.99</v>
      </c>
      <c r="AQ100" s="5">
        <v>159.99</v>
      </c>
      <c r="AR100" s="6">
        <f t="shared" si="67"/>
        <v>0</v>
      </c>
      <c r="AS100" s="7">
        <f t="shared" si="68"/>
        <v>0</v>
      </c>
      <c r="AT100" s="8">
        <v>169.99</v>
      </c>
      <c r="AU100" s="5">
        <v>149.99</v>
      </c>
      <c r="AV100" s="6">
        <f t="shared" si="69"/>
        <v>-20</v>
      </c>
      <c r="AW100" s="7">
        <f t="shared" si="70"/>
        <v>-11.8</v>
      </c>
      <c r="AX100" s="8">
        <v>169.99</v>
      </c>
      <c r="AY100" s="5">
        <v>149.99</v>
      </c>
      <c r="AZ100" s="6">
        <f t="shared" si="71"/>
        <v>-20</v>
      </c>
      <c r="BA100" s="7">
        <f t="shared" si="72"/>
        <v>-11.8</v>
      </c>
      <c r="BB100" s="8">
        <v>149.99</v>
      </c>
      <c r="BC100" s="5">
        <v>149.99</v>
      </c>
      <c r="BD100" s="6">
        <f t="shared" si="73"/>
        <v>0</v>
      </c>
      <c r="BE100" s="7">
        <f t="shared" si="74"/>
        <v>0</v>
      </c>
      <c r="BF100" s="8">
        <v>159.99</v>
      </c>
      <c r="BG100" s="5">
        <v>149.99</v>
      </c>
      <c r="BH100" s="6">
        <f t="shared" si="75"/>
        <v>-10</v>
      </c>
      <c r="BI100" s="7">
        <f t="shared" si="76"/>
        <v>-6.3</v>
      </c>
      <c r="BJ100" s="8">
        <v>154.99</v>
      </c>
      <c r="BK100" s="5">
        <v>149.99</v>
      </c>
      <c r="BL100" s="6">
        <f t="shared" si="77"/>
        <v>-5</v>
      </c>
      <c r="BM100" s="7">
        <f t="shared" si="78"/>
        <v>-3.2</v>
      </c>
      <c r="BN100" s="8">
        <v>169.99</v>
      </c>
      <c r="BO100" s="5">
        <v>149.99</v>
      </c>
      <c r="BP100" s="6">
        <f t="shared" si="79"/>
        <v>-20</v>
      </c>
      <c r="BQ100" s="7">
        <f t="shared" si="80"/>
        <v>-11.8</v>
      </c>
      <c r="BR100" s="8">
        <v>159.99</v>
      </c>
      <c r="BS100" s="5">
        <v>149.99</v>
      </c>
      <c r="BT100" s="6">
        <f t="shared" si="81"/>
        <v>-10</v>
      </c>
      <c r="BU100" s="7">
        <f t="shared" si="82"/>
        <v>-6.3</v>
      </c>
      <c r="BV100">
        <f t="shared" si="43"/>
        <v>149.99</v>
      </c>
      <c r="BW100">
        <f t="shared" si="43"/>
        <v>149.99</v>
      </c>
      <c r="BX100">
        <f t="shared" si="44"/>
        <v>179.95</v>
      </c>
      <c r="BY100">
        <f t="shared" si="44"/>
        <v>179.95</v>
      </c>
      <c r="BZ100">
        <f t="shared" si="45"/>
        <v>160.87</v>
      </c>
      <c r="CA100">
        <f t="shared" si="45"/>
        <v>154.11000000000001</v>
      </c>
      <c r="CB100">
        <f t="shared" si="46"/>
        <v>8.44</v>
      </c>
      <c r="CC100">
        <f t="shared" si="46"/>
        <v>7.71</v>
      </c>
      <c r="CD100">
        <f t="shared" si="47"/>
        <v>29.96</v>
      </c>
      <c r="CE100">
        <f t="shared" si="47"/>
        <v>29.96</v>
      </c>
      <c r="CF100">
        <f t="shared" si="42"/>
        <v>18.600000000000001</v>
      </c>
      <c r="CG100">
        <f t="shared" si="42"/>
        <v>19.399999999999999</v>
      </c>
      <c r="CH100" s="20" t="b">
        <f t="shared" si="83"/>
        <v>1</v>
      </c>
    </row>
    <row r="101" spans="1:86" x14ac:dyDescent="0.25">
      <c r="A101" s="31" t="s">
        <v>160</v>
      </c>
      <c r="B101" s="31" t="s">
        <v>157</v>
      </c>
      <c r="C101" s="32">
        <v>21327</v>
      </c>
      <c r="D101" s="32" t="b">
        <f t="shared" si="48"/>
        <v>1</v>
      </c>
      <c r="E101" s="32" t="b">
        <f t="shared" si="48"/>
        <v>1</v>
      </c>
      <c r="F101" s="4">
        <v>199.99</v>
      </c>
      <c r="G101" s="5">
        <v>199.99</v>
      </c>
      <c r="H101" s="6">
        <f t="shared" si="49"/>
        <v>0</v>
      </c>
      <c r="I101" s="7">
        <f t="shared" si="50"/>
        <v>0</v>
      </c>
      <c r="J101" s="8">
        <v>199.99</v>
      </c>
      <c r="K101" s="5">
        <v>199.99</v>
      </c>
      <c r="L101" s="6">
        <f t="shared" si="51"/>
        <v>0</v>
      </c>
      <c r="M101" s="7">
        <f t="shared" si="52"/>
        <v>0</v>
      </c>
      <c r="N101" s="8">
        <v>199.99</v>
      </c>
      <c r="O101" s="5">
        <v>199.99</v>
      </c>
      <c r="P101" s="6">
        <f t="shared" si="53"/>
        <v>0</v>
      </c>
      <c r="Q101" s="7">
        <f t="shared" si="54"/>
        <v>0</v>
      </c>
      <c r="R101" s="8">
        <v>199.95</v>
      </c>
      <c r="S101" s="5">
        <v>199.95</v>
      </c>
      <c r="T101" s="6">
        <f t="shared" si="55"/>
        <v>0</v>
      </c>
      <c r="U101" s="7">
        <f t="shared" si="56"/>
        <v>0</v>
      </c>
      <c r="V101" s="8">
        <v>199.99</v>
      </c>
      <c r="W101" s="5">
        <v>199.99</v>
      </c>
      <c r="X101" s="6">
        <f t="shared" si="57"/>
        <v>0</v>
      </c>
      <c r="Y101" s="7">
        <f t="shared" si="58"/>
        <v>0</v>
      </c>
      <c r="Z101" s="8">
        <v>199.99</v>
      </c>
      <c r="AA101" s="5">
        <v>199.99</v>
      </c>
      <c r="AB101" s="6">
        <f t="shared" si="59"/>
        <v>0</v>
      </c>
      <c r="AC101" s="7">
        <f t="shared" si="60"/>
        <v>0</v>
      </c>
      <c r="AD101" s="8">
        <v>199.99</v>
      </c>
      <c r="AE101" s="5">
        <v>199.99</v>
      </c>
      <c r="AF101" s="6">
        <f t="shared" si="61"/>
        <v>0</v>
      </c>
      <c r="AG101" s="7">
        <f t="shared" si="62"/>
        <v>0</v>
      </c>
      <c r="AH101" s="8">
        <v>199.99</v>
      </c>
      <c r="AI101" s="5">
        <v>199.99</v>
      </c>
      <c r="AJ101" s="6">
        <f t="shared" si="63"/>
        <v>0</v>
      </c>
      <c r="AK101" s="7">
        <f t="shared" si="64"/>
        <v>0</v>
      </c>
      <c r="AL101" s="8">
        <v>199.99</v>
      </c>
      <c r="AM101" s="5">
        <v>199.99</v>
      </c>
      <c r="AN101" s="6">
        <f t="shared" si="65"/>
        <v>0</v>
      </c>
      <c r="AO101" s="7">
        <f t="shared" si="66"/>
        <v>0</v>
      </c>
      <c r="AP101" s="8">
        <v>199.99</v>
      </c>
      <c r="AQ101" s="5">
        <v>199.99</v>
      </c>
      <c r="AR101" s="6">
        <f t="shared" si="67"/>
        <v>0</v>
      </c>
      <c r="AS101" s="7">
        <f t="shared" si="68"/>
        <v>0</v>
      </c>
      <c r="AT101" s="8">
        <v>199.99</v>
      </c>
      <c r="AU101" s="5">
        <v>199.99</v>
      </c>
      <c r="AV101" s="6">
        <f t="shared" si="69"/>
        <v>0</v>
      </c>
      <c r="AW101" s="7">
        <f t="shared" si="70"/>
        <v>0</v>
      </c>
      <c r="AX101" s="8">
        <v>199.99</v>
      </c>
      <c r="AY101" s="5">
        <v>199.99</v>
      </c>
      <c r="AZ101" s="6">
        <f t="shared" si="71"/>
        <v>0</v>
      </c>
      <c r="BA101" s="7">
        <f t="shared" si="72"/>
        <v>0</v>
      </c>
      <c r="BB101" s="8">
        <v>199.99</v>
      </c>
      <c r="BC101" s="5">
        <v>199.99</v>
      </c>
      <c r="BD101" s="6">
        <f t="shared" si="73"/>
        <v>0</v>
      </c>
      <c r="BE101" s="7">
        <f t="shared" si="74"/>
        <v>0</v>
      </c>
      <c r="BF101" s="8">
        <v>199.99</v>
      </c>
      <c r="BG101" s="5">
        <v>199.99</v>
      </c>
      <c r="BH101" s="6">
        <f t="shared" si="75"/>
        <v>0</v>
      </c>
      <c r="BI101" s="7">
        <f t="shared" si="76"/>
        <v>0</v>
      </c>
      <c r="BJ101" s="8">
        <v>199.99</v>
      </c>
      <c r="BK101" s="5">
        <v>199.99</v>
      </c>
      <c r="BL101" s="6">
        <f t="shared" si="77"/>
        <v>0</v>
      </c>
      <c r="BM101" s="7">
        <f t="shared" si="78"/>
        <v>0</v>
      </c>
      <c r="BN101" s="8">
        <v>199.99</v>
      </c>
      <c r="BO101" s="5">
        <v>199.99</v>
      </c>
      <c r="BP101" s="6">
        <f t="shared" si="79"/>
        <v>0</v>
      </c>
      <c r="BQ101" s="7">
        <f t="shared" si="80"/>
        <v>0</v>
      </c>
      <c r="BR101" s="8">
        <v>199.99</v>
      </c>
      <c r="BS101" s="5">
        <v>199.99</v>
      </c>
      <c r="BT101" s="6">
        <f t="shared" si="81"/>
        <v>0</v>
      </c>
      <c r="BU101" s="7">
        <f t="shared" si="82"/>
        <v>0</v>
      </c>
      <c r="BV101">
        <f t="shared" si="43"/>
        <v>199.95</v>
      </c>
      <c r="BW101">
        <f t="shared" si="43"/>
        <v>199.95</v>
      </c>
      <c r="BX101">
        <f t="shared" si="44"/>
        <v>199.99</v>
      </c>
      <c r="BY101">
        <f t="shared" si="44"/>
        <v>199.99</v>
      </c>
      <c r="BZ101">
        <f t="shared" si="45"/>
        <v>199.99</v>
      </c>
      <c r="CA101">
        <f t="shared" si="45"/>
        <v>199.99</v>
      </c>
      <c r="CB101">
        <f t="shared" si="46"/>
        <v>0.01</v>
      </c>
      <c r="CC101">
        <f t="shared" si="46"/>
        <v>0.01</v>
      </c>
      <c r="CD101">
        <f t="shared" si="47"/>
        <v>0.04</v>
      </c>
      <c r="CE101">
        <f t="shared" si="47"/>
        <v>0.04</v>
      </c>
      <c r="CF101">
        <f t="shared" si="42"/>
        <v>0</v>
      </c>
      <c r="CG101">
        <f t="shared" si="42"/>
        <v>0</v>
      </c>
      <c r="CH101" s="20" t="b">
        <f t="shared" si="83"/>
        <v>0</v>
      </c>
    </row>
    <row r="102" spans="1:86" x14ac:dyDescent="0.25">
      <c r="A102" s="31" t="s">
        <v>161</v>
      </c>
      <c r="B102" s="31" t="s">
        <v>157</v>
      </c>
      <c r="C102" s="32">
        <v>21328</v>
      </c>
      <c r="D102" s="32" t="b">
        <f t="shared" si="48"/>
        <v>1</v>
      </c>
      <c r="E102" s="32" t="b">
        <f t="shared" si="48"/>
        <v>1</v>
      </c>
      <c r="F102" s="4">
        <v>79.989999999999995</v>
      </c>
      <c r="G102" s="5">
        <v>79.989999999999995</v>
      </c>
      <c r="H102" s="6">
        <f t="shared" si="49"/>
        <v>0</v>
      </c>
      <c r="I102" s="7">
        <f t="shared" si="50"/>
        <v>0</v>
      </c>
      <c r="J102" s="8">
        <v>79.989999999999995</v>
      </c>
      <c r="K102" s="5">
        <v>79.989999999999995</v>
      </c>
      <c r="L102" s="6">
        <f t="shared" si="51"/>
        <v>0</v>
      </c>
      <c r="M102" s="7">
        <f t="shared" si="52"/>
        <v>0</v>
      </c>
      <c r="N102" s="8">
        <v>89.99</v>
      </c>
      <c r="O102" s="5">
        <v>89.99</v>
      </c>
      <c r="P102" s="6">
        <f t="shared" si="53"/>
        <v>0</v>
      </c>
      <c r="Q102" s="7">
        <f t="shared" si="54"/>
        <v>0</v>
      </c>
      <c r="R102" s="8">
        <v>99.95</v>
      </c>
      <c r="S102" s="5">
        <v>99.95</v>
      </c>
      <c r="T102" s="6">
        <f t="shared" si="55"/>
        <v>0</v>
      </c>
      <c r="U102" s="7">
        <f t="shared" si="56"/>
        <v>0</v>
      </c>
      <c r="V102" s="8">
        <v>79.989999999999995</v>
      </c>
      <c r="W102" s="5">
        <v>79.989999999999995</v>
      </c>
      <c r="X102" s="6">
        <f t="shared" si="57"/>
        <v>0</v>
      </c>
      <c r="Y102" s="7">
        <f t="shared" si="58"/>
        <v>0</v>
      </c>
      <c r="Z102" s="8">
        <v>89.99</v>
      </c>
      <c r="AA102" s="5">
        <v>89.99</v>
      </c>
      <c r="AB102" s="6">
        <f t="shared" si="59"/>
        <v>0</v>
      </c>
      <c r="AC102" s="7">
        <f t="shared" si="60"/>
        <v>0</v>
      </c>
      <c r="AD102" s="8">
        <v>79.989999999999995</v>
      </c>
      <c r="AE102" s="5">
        <v>79.989999999999995</v>
      </c>
      <c r="AF102" s="6">
        <f t="shared" si="61"/>
        <v>0</v>
      </c>
      <c r="AG102" s="7">
        <f t="shared" si="62"/>
        <v>0</v>
      </c>
      <c r="AH102" s="8">
        <v>79.989999999999995</v>
      </c>
      <c r="AI102" s="5">
        <v>79.989999999999995</v>
      </c>
      <c r="AJ102" s="6">
        <f t="shared" si="63"/>
        <v>0</v>
      </c>
      <c r="AK102" s="7">
        <f t="shared" si="64"/>
        <v>0</v>
      </c>
      <c r="AL102" s="8">
        <v>89.99</v>
      </c>
      <c r="AM102" s="5">
        <v>89.99</v>
      </c>
      <c r="AN102" s="6">
        <f t="shared" si="65"/>
        <v>0</v>
      </c>
      <c r="AO102" s="7">
        <f t="shared" si="66"/>
        <v>0</v>
      </c>
      <c r="AP102" s="8">
        <v>89.99</v>
      </c>
      <c r="AQ102" s="5">
        <v>89.99</v>
      </c>
      <c r="AR102" s="6">
        <f t="shared" si="67"/>
        <v>0</v>
      </c>
      <c r="AS102" s="7">
        <f t="shared" si="68"/>
        <v>0</v>
      </c>
      <c r="AT102" s="8">
        <v>79.989999999999995</v>
      </c>
      <c r="AU102" s="5">
        <v>79.989999999999995</v>
      </c>
      <c r="AV102" s="6">
        <f t="shared" si="69"/>
        <v>0</v>
      </c>
      <c r="AW102" s="7">
        <f t="shared" si="70"/>
        <v>0</v>
      </c>
      <c r="AX102" s="8">
        <v>79.989999999999995</v>
      </c>
      <c r="AY102" s="5">
        <v>79.989999999999995</v>
      </c>
      <c r="AZ102" s="6">
        <f t="shared" si="71"/>
        <v>0</v>
      </c>
      <c r="BA102" s="7">
        <f t="shared" si="72"/>
        <v>0</v>
      </c>
      <c r="BB102" s="8">
        <v>79.989999999999995</v>
      </c>
      <c r="BC102" s="5">
        <v>79.989999999999995</v>
      </c>
      <c r="BD102" s="6">
        <f t="shared" si="73"/>
        <v>0</v>
      </c>
      <c r="BE102" s="7">
        <f t="shared" si="74"/>
        <v>0</v>
      </c>
      <c r="BF102" s="8">
        <v>79.989999999999995</v>
      </c>
      <c r="BG102" s="5">
        <v>79.989999999999995</v>
      </c>
      <c r="BH102" s="6">
        <f t="shared" si="75"/>
        <v>0</v>
      </c>
      <c r="BI102" s="7">
        <f t="shared" si="76"/>
        <v>0</v>
      </c>
      <c r="BJ102" s="8">
        <v>79.989999999999995</v>
      </c>
      <c r="BK102" s="5">
        <v>79.989999999999995</v>
      </c>
      <c r="BL102" s="6">
        <f t="shared" si="77"/>
        <v>0</v>
      </c>
      <c r="BM102" s="7">
        <f t="shared" si="78"/>
        <v>0</v>
      </c>
      <c r="BN102" s="8">
        <v>89.99</v>
      </c>
      <c r="BO102" s="5">
        <v>89.99</v>
      </c>
      <c r="BP102" s="6">
        <f t="shared" si="79"/>
        <v>0</v>
      </c>
      <c r="BQ102" s="7">
        <f t="shared" si="80"/>
        <v>0</v>
      </c>
      <c r="BR102" s="8">
        <v>79.989999999999995</v>
      </c>
      <c r="BS102" s="5">
        <v>79.989999999999995</v>
      </c>
      <c r="BT102" s="6">
        <f t="shared" si="81"/>
        <v>0</v>
      </c>
      <c r="BU102" s="7">
        <f t="shared" si="82"/>
        <v>0</v>
      </c>
      <c r="BV102">
        <f t="shared" si="43"/>
        <v>79.989999999999995</v>
      </c>
      <c r="BW102">
        <f t="shared" si="43"/>
        <v>79.989999999999995</v>
      </c>
      <c r="BX102">
        <f t="shared" si="44"/>
        <v>99.95</v>
      </c>
      <c r="BY102">
        <f t="shared" si="44"/>
        <v>99.95</v>
      </c>
      <c r="BZ102">
        <f t="shared" si="45"/>
        <v>84.11</v>
      </c>
      <c r="CA102">
        <f t="shared" si="45"/>
        <v>84.11</v>
      </c>
      <c r="CB102">
        <f t="shared" si="46"/>
        <v>5.99</v>
      </c>
      <c r="CC102">
        <f t="shared" si="46"/>
        <v>5.99</v>
      </c>
      <c r="CD102">
        <f t="shared" si="47"/>
        <v>19.96</v>
      </c>
      <c r="CE102">
        <f t="shared" si="47"/>
        <v>19.96</v>
      </c>
      <c r="CF102">
        <f t="shared" si="42"/>
        <v>23.7</v>
      </c>
      <c r="CG102">
        <f t="shared" si="42"/>
        <v>23.7</v>
      </c>
      <c r="CH102" s="20" t="b">
        <f t="shared" si="83"/>
        <v>0</v>
      </c>
    </row>
    <row r="103" spans="1:86" x14ac:dyDescent="0.25">
      <c r="A103" s="31" t="s">
        <v>162</v>
      </c>
      <c r="B103" s="31" t="s">
        <v>157</v>
      </c>
      <c r="C103" s="32">
        <v>21329</v>
      </c>
      <c r="D103" s="32" t="b">
        <f t="shared" si="48"/>
        <v>1</v>
      </c>
      <c r="E103" s="32" t="b">
        <f t="shared" si="48"/>
        <v>1</v>
      </c>
      <c r="F103" s="4">
        <v>99.99</v>
      </c>
      <c r="G103" s="5">
        <v>99.99</v>
      </c>
      <c r="H103" s="6">
        <f t="shared" si="49"/>
        <v>0</v>
      </c>
      <c r="I103" s="7">
        <f t="shared" si="50"/>
        <v>0</v>
      </c>
      <c r="J103" s="8">
        <v>99.99</v>
      </c>
      <c r="K103" s="5">
        <v>99.99</v>
      </c>
      <c r="L103" s="6">
        <f t="shared" si="51"/>
        <v>0</v>
      </c>
      <c r="M103" s="7">
        <f t="shared" si="52"/>
        <v>0</v>
      </c>
      <c r="N103" s="8">
        <v>119.99</v>
      </c>
      <c r="O103" s="5">
        <v>114.99</v>
      </c>
      <c r="P103" s="6">
        <f t="shared" si="53"/>
        <v>-5</v>
      </c>
      <c r="Q103" s="7">
        <f t="shared" si="54"/>
        <v>-4.2</v>
      </c>
      <c r="R103" s="8">
        <v>129.94999999999999</v>
      </c>
      <c r="S103" s="5">
        <v>129.94999999999999</v>
      </c>
      <c r="T103" s="6">
        <f t="shared" si="55"/>
        <v>0</v>
      </c>
      <c r="U103" s="7">
        <f t="shared" si="56"/>
        <v>0</v>
      </c>
      <c r="V103" s="8">
        <v>99.99</v>
      </c>
      <c r="W103" s="5">
        <v>99.99</v>
      </c>
      <c r="X103" s="6">
        <f t="shared" si="57"/>
        <v>0</v>
      </c>
      <c r="Y103" s="7">
        <f t="shared" si="58"/>
        <v>0</v>
      </c>
      <c r="Z103" s="8">
        <v>109.99</v>
      </c>
      <c r="AA103" s="5">
        <v>109.99</v>
      </c>
      <c r="AB103" s="6">
        <f t="shared" si="59"/>
        <v>0</v>
      </c>
      <c r="AC103" s="7">
        <f t="shared" si="60"/>
        <v>0</v>
      </c>
      <c r="AD103" s="8">
        <v>99.99</v>
      </c>
      <c r="AE103" s="5">
        <v>99.99</v>
      </c>
      <c r="AF103" s="6">
        <f t="shared" si="61"/>
        <v>0</v>
      </c>
      <c r="AG103" s="7">
        <f t="shared" si="62"/>
        <v>0</v>
      </c>
      <c r="AH103" s="8">
        <v>99.99</v>
      </c>
      <c r="AI103" s="5">
        <v>99.99</v>
      </c>
      <c r="AJ103" s="6">
        <f t="shared" si="63"/>
        <v>0</v>
      </c>
      <c r="AK103" s="7">
        <f t="shared" si="64"/>
        <v>0</v>
      </c>
      <c r="AL103" s="8">
        <v>119.99</v>
      </c>
      <c r="AM103" s="5">
        <v>114.99</v>
      </c>
      <c r="AN103" s="6">
        <f t="shared" si="65"/>
        <v>-5</v>
      </c>
      <c r="AO103" s="7">
        <f t="shared" si="66"/>
        <v>-4.2</v>
      </c>
      <c r="AP103" s="8">
        <v>119.99</v>
      </c>
      <c r="AQ103" s="5">
        <v>114.99</v>
      </c>
      <c r="AR103" s="6">
        <f t="shared" si="67"/>
        <v>-5</v>
      </c>
      <c r="AS103" s="7">
        <f t="shared" si="68"/>
        <v>-4.2</v>
      </c>
      <c r="AT103" s="8">
        <v>99.99</v>
      </c>
      <c r="AU103" s="5">
        <v>99.99</v>
      </c>
      <c r="AV103" s="6">
        <f t="shared" si="69"/>
        <v>0</v>
      </c>
      <c r="AW103" s="7">
        <f t="shared" si="70"/>
        <v>0</v>
      </c>
      <c r="AX103" s="8">
        <v>99.99</v>
      </c>
      <c r="AY103" s="5">
        <v>99.99</v>
      </c>
      <c r="AZ103" s="6">
        <f t="shared" si="71"/>
        <v>0</v>
      </c>
      <c r="BA103" s="7">
        <f t="shared" si="72"/>
        <v>0</v>
      </c>
      <c r="BB103" s="8">
        <v>99.99</v>
      </c>
      <c r="BC103" s="5">
        <v>99.99</v>
      </c>
      <c r="BD103" s="6">
        <f t="shared" si="73"/>
        <v>0</v>
      </c>
      <c r="BE103" s="7">
        <f t="shared" si="74"/>
        <v>0</v>
      </c>
      <c r="BF103" s="8">
        <v>99.99</v>
      </c>
      <c r="BG103" s="5">
        <v>99.99</v>
      </c>
      <c r="BH103" s="6">
        <f t="shared" si="75"/>
        <v>0</v>
      </c>
      <c r="BI103" s="7">
        <f t="shared" si="76"/>
        <v>0</v>
      </c>
      <c r="BJ103" s="8">
        <v>99.99</v>
      </c>
      <c r="BK103" s="5">
        <v>99.99</v>
      </c>
      <c r="BL103" s="6">
        <f t="shared" si="77"/>
        <v>0</v>
      </c>
      <c r="BM103" s="7">
        <f t="shared" si="78"/>
        <v>0</v>
      </c>
      <c r="BN103" s="8">
        <v>109.99</v>
      </c>
      <c r="BO103" s="5">
        <v>109.99</v>
      </c>
      <c r="BP103" s="6">
        <f t="shared" si="79"/>
        <v>0</v>
      </c>
      <c r="BQ103" s="7">
        <f t="shared" si="80"/>
        <v>0</v>
      </c>
      <c r="BR103" s="8">
        <v>99.99</v>
      </c>
      <c r="BS103" s="5">
        <v>99.99</v>
      </c>
      <c r="BT103" s="6">
        <f t="shared" si="81"/>
        <v>0</v>
      </c>
      <c r="BU103" s="7">
        <f t="shared" si="82"/>
        <v>0</v>
      </c>
      <c r="BV103">
        <f t="shared" si="43"/>
        <v>99.99</v>
      </c>
      <c r="BW103">
        <f t="shared" si="43"/>
        <v>99.99</v>
      </c>
      <c r="BX103">
        <f t="shared" si="44"/>
        <v>129.94999999999999</v>
      </c>
      <c r="BY103">
        <f t="shared" si="44"/>
        <v>129.94999999999999</v>
      </c>
      <c r="BZ103">
        <f t="shared" si="45"/>
        <v>106.46</v>
      </c>
      <c r="CA103">
        <f t="shared" si="45"/>
        <v>105.58</v>
      </c>
      <c r="CB103">
        <f t="shared" si="46"/>
        <v>9.66</v>
      </c>
      <c r="CC103">
        <f t="shared" si="46"/>
        <v>8.5500000000000007</v>
      </c>
      <c r="CD103">
        <f t="shared" si="47"/>
        <v>29.96</v>
      </c>
      <c r="CE103">
        <f t="shared" si="47"/>
        <v>29.96</v>
      </c>
      <c r="CF103">
        <f t="shared" si="42"/>
        <v>28.1</v>
      </c>
      <c r="CG103">
        <f t="shared" si="42"/>
        <v>28.4</v>
      </c>
      <c r="CH103" s="20" t="b">
        <f t="shared" si="83"/>
        <v>1</v>
      </c>
    </row>
    <row r="104" spans="1:86" x14ac:dyDescent="0.25">
      <c r="A104" s="31" t="s">
        <v>163</v>
      </c>
      <c r="B104" s="31" t="s">
        <v>55</v>
      </c>
      <c r="C104" s="32">
        <v>2304</v>
      </c>
      <c r="D104" s="32" t="b">
        <f t="shared" si="48"/>
        <v>1</v>
      </c>
      <c r="E104" s="32" t="b">
        <f t="shared" si="48"/>
        <v>1</v>
      </c>
      <c r="F104" s="4">
        <v>14.99</v>
      </c>
      <c r="G104" s="5">
        <v>14.99</v>
      </c>
      <c r="H104" s="6">
        <f t="shared" si="49"/>
        <v>0</v>
      </c>
      <c r="I104" s="7">
        <f t="shared" si="50"/>
        <v>0</v>
      </c>
      <c r="J104" s="8">
        <v>14.99</v>
      </c>
      <c r="K104" s="5">
        <v>14.99</v>
      </c>
      <c r="L104" s="6">
        <f t="shared" si="51"/>
        <v>0</v>
      </c>
      <c r="M104" s="7">
        <f t="shared" si="52"/>
        <v>0</v>
      </c>
      <c r="N104" s="8">
        <v>14.99</v>
      </c>
      <c r="O104" s="5">
        <v>14.99</v>
      </c>
      <c r="P104" s="6">
        <f t="shared" si="53"/>
        <v>0</v>
      </c>
      <c r="Q104" s="7">
        <f t="shared" si="54"/>
        <v>0</v>
      </c>
      <c r="R104" s="8">
        <v>17.95</v>
      </c>
      <c r="S104" s="5">
        <v>17.95</v>
      </c>
      <c r="T104" s="6">
        <f t="shared" si="55"/>
        <v>0</v>
      </c>
      <c r="U104" s="7">
        <f t="shared" si="56"/>
        <v>0</v>
      </c>
      <c r="V104" s="8">
        <v>12.99</v>
      </c>
      <c r="W104" s="5">
        <v>14.99</v>
      </c>
      <c r="X104" s="6">
        <f t="shared" si="57"/>
        <v>2</v>
      </c>
      <c r="Y104" s="7">
        <f t="shared" si="58"/>
        <v>15.4</v>
      </c>
      <c r="Z104" s="8">
        <v>16.989999999999998</v>
      </c>
      <c r="AA104" s="5">
        <v>16.989999999999998</v>
      </c>
      <c r="AB104" s="6">
        <f t="shared" si="59"/>
        <v>0</v>
      </c>
      <c r="AC104" s="7">
        <f t="shared" si="60"/>
        <v>0</v>
      </c>
      <c r="AD104" s="8">
        <v>13.2</v>
      </c>
      <c r="AE104" s="5">
        <v>14.99</v>
      </c>
      <c r="AF104" s="6">
        <f t="shared" si="61"/>
        <v>1.7900000000000009</v>
      </c>
      <c r="AG104" s="7">
        <f t="shared" si="62"/>
        <v>13.6</v>
      </c>
      <c r="AH104" s="8">
        <v>12.49</v>
      </c>
      <c r="AI104" s="5">
        <v>14.99</v>
      </c>
      <c r="AJ104" s="6">
        <f t="shared" si="63"/>
        <v>2.5</v>
      </c>
      <c r="AK104" s="7">
        <f t="shared" si="64"/>
        <v>20</v>
      </c>
      <c r="AL104" s="8">
        <v>14.99</v>
      </c>
      <c r="AM104" s="5">
        <v>14.99</v>
      </c>
      <c r="AN104" s="6">
        <f t="shared" si="65"/>
        <v>0</v>
      </c>
      <c r="AO104" s="7">
        <f t="shared" si="66"/>
        <v>0</v>
      </c>
      <c r="AP104" s="8">
        <v>14.99</v>
      </c>
      <c r="AQ104" s="5">
        <v>14.99</v>
      </c>
      <c r="AR104" s="6">
        <f t="shared" si="67"/>
        <v>0</v>
      </c>
      <c r="AS104" s="7">
        <f t="shared" si="68"/>
        <v>0</v>
      </c>
      <c r="AT104" s="8">
        <v>14.99</v>
      </c>
      <c r="AU104" s="5">
        <v>14.99</v>
      </c>
      <c r="AV104" s="6">
        <f t="shared" si="69"/>
        <v>0</v>
      </c>
      <c r="AW104" s="7">
        <f t="shared" si="70"/>
        <v>0</v>
      </c>
      <c r="AX104" s="8">
        <v>14.99</v>
      </c>
      <c r="AY104" s="5">
        <v>14.99</v>
      </c>
      <c r="AZ104" s="6">
        <f t="shared" si="71"/>
        <v>0</v>
      </c>
      <c r="BA104" s="7">
        <f t="shared" si="72"/>
        <v>0</v>
      </c>
      <c r="BB104" s="8">
        <v>14.99</v>
      </c>
      <c r="BC104" s="5">
        <v>14.99</v>
      </c>
      <c r="BD104" s="6">
        <f t="shared" si="73"/>
        <v>0</v>
      </c>
      <c r="BE104" s="7">
        <f t="shared" si="74"/>
        <v>0</v>
      </c>
      <c r="BF104" s="8">
        <v>13.99</v>
      </c>
      <c r="BG104" s="5">
        <v>14.99</v>
      </c>
      <c r="BH104" s="6">
        <f t="shared" si="75"/>
        <v>1</v>
      </c>
      <c r="BI104" s="7">
        <f t="shared" si="76"/>
        <v>7.1</v>
      </c>
      <c r="BJ104" s="8">
        <v>12.99</v>
      </c>
      <c r="BK104" s="5">
        <v>13.99</v>
      </c>
      <c r="BL104" s="6">
        <f t="shared" si="77"/>
        <v>1</v>
      </c>
      <c r="BM104" s="7">
        <f t="shared" si="78"/>
        <v>7.7</v>
      </c>
      <c r="BN104" s="8">
        <v>14.99</v>
      </c>
      <c r="BO104" s="5">
        <v>14.99</v>
      </c>
      <c r="BP104" s="6">
        <f t="shared" si="79"/>
        <v>0</v>
      </c>
      <c r="BQ104" s="7">
        <f t="shared" si="80"/>
        <v>0</v>
      </c>
      <c r="BR104" s="8">
        <v>13.99</v>
      </c>
      <c r="BS104" s="5">
        <v>14.99</v>
      </c>
      <c r="BT104" s="6">
        <f t="shared" si="81"/>
        <v>1</v>
      </c>
      <c r="BU104" s="7">
        <f t="shared" si="82"/>
        <v>7.1</v>
      </c>
      <c r="BV104">
        <f t="shared" si="43"/>
        <v>12.49</v>
      </c>
      <c r="BW104">
        <f t="shared" si="43"/>
        <v>13.99</v>
      </c>
      <c r="BX104">
        <f t="shared" si="44"/>
        <v>17.95</v>
      </c>
      <c r="BY104">
        <f t="shared" si="44"/>
        <v>17.95</v>
      </c>
      <c r="BZ104">
        <f t="shared" si="45"/>
        <v>14.68</v>
      </c>
      <c r="CA104">
        <f t="shared" si="45"/>
        <v>15.22</v>
      </c>
      <c r="CB104">
        <f t="shared" si="46"/>
        <v>1.34</v>
      </c>
      <c r="CC104">
        <f t="shared" si="46"/>
        <v>0.87</v>
      </c>
      <c r="CD104">
        <f t="shared" si="47"/>
        <v>5.46</v>
      </c>
      <c r="CE104">
        <f t="shared" si="47"/>
        <v>3.96</v>
      </c>
      <c r="CF104">
        <f t="shared" si="42"/>
        <v>37.200000000000003</v>
      </c>
      <c r="CG104">
        <f t="shared" si="42"/>
        <v>26</v>
      </c>
      <c r="CH104" s="20" t="b">
        <f t="shared" si="83"/>
        <v>1</v>
      </c>
    </row>
    <row r="105" spans="1:86" x14ac:dyDescent="0.25">
      <c r="A105" s="31" t="s">
        <v>164</v>
      </c>
      <c r="B105" s="31" t="s">
        <v>165</v>
      </c>
      <c r="C105" s="32">
        <v>30464</v>
      </c>
      <c r="D105" s="32" t="b">
        <f t="shared" si="48"/>
        <v>0</v>
      </c>
      <c r="E105" s="32" t="b">
        <f t="shared" si="48"/>
        <v>0</v>
      </c>
      <c r="F105" s="4">
        <v>3.99</v>
      </c>
      <c r="G105" s="5">
        <v>3.99</v>
      </c>
      <c r="H105" s="6">
        <f t="shared" si="49"/>
        <v>0</v>
      </c>
      <c r="I105" s="7">
        <f t="shared" si="50"/>
        <v>0</v>
      </c>
      <c r="J105" s="8">
        <v>3.99</v>
      </c>
      <c r="K105" s="5">
        <v>3.99</v>
      </c>
      <c r="L105" s="6">
        <f t="shared" si="51"/>
        <v>0</v>
      </c>
      <c r="M105" s="7">
        <f t="shared" si="52"/>
        <v>0</v>
      </c>
      <c r="N105" s="8"/>
      <c r="O105" s="5"/>
      <c r="P105" s="6" t="str">
        <f t="shared" si="53"/>
        <v/>
      </c>
      <c r="Q105" s="7" t="str">
        <f t="shared" si="54"/>
        <v/>
      </c>
      <c r="R105" s="8">
        <v>3.95</v>
      </c>
      <c r="S105" s="5">
        <v>3.95</v>
      </c>
      <c r="T105" s="6">
        <f t="shared" si="55"/>
        <v>0</v>
      </c>
      <c r="U105" s="7">
        <f t="shared" si="56"/>
        <v>0</v>
      </c>
      <c r="V105" s="8">
        <v>3.99</v>
      </c>
      <c r="W105" s="5">
        <v>3.99</v>
      </c>
      <c r="X105" s="6">
        <f t="shared" si="57"/>
        <v>0</v>
      </c>
      <c r="Y105" s="7">
        <f t="shared" si="58"/>
        <v>0</v>
      </c>
      <c r="Z105" s="8"/>
      <c r="AA105" s="5"/>
      <c r="AB105" s="6" t="str">
        <f t="shared" si="59"/>
        <v/>
      </c>
      <c r="AC105" s="7" t="str">
        <f t="shared" si="60"/>
        <v/>
      </c>
      <c r="AD105" s="8">
        <v>3.49</v>
      </c>
      <c r="AE105" s="5">
        <v>3.49</v>
      </c>
      <c r="AF105" s="6">
        <f t="shared" si="61"/>
        <v>0</v>
      </c>
      <c r="AG105" s="7">
        <f t="shared" si="62"/>
        <v>0</v>
      </c>
      <c r="AH105" s="8"/>
      <c r="AI105" s="5"/>
      <c r="AJ105" s="6" t="str">
        <f t="shared" si="63"/>
        <v/>
      </c>
      <c r="AK105" s="7" t="str">
        <f t="shared" si="64"/>
        <v/>
      </c>
      <c r="AL105" s="8"/>
      <c r="AM105" s="5"/>
      <c r="AN105" s="6" t="str">
        <f t="shared" si="65"/>
        <v/>
      </c>
      <c r="AO105" s="7" t="str">
        <f t="shared" si="66"/>
        <v/>
      </c>
      <c r="AP105" s="8"/>
      <c r="AQ105" s="5"/>
      <c r="AR105" s="6" t="str">
        <f t="shared" si="67"/>
        <v/>
      </c>
      <c r="AS105" s="7" t="str">
        <f t="shared" si="68"/>
        <v/>
      </c>
      <c r="AT105" s="8">
        <v>3.99</v>
      </c>
      <c r="AU105" s="5">
        <v>3.99</v>
      </c>
      <c r="AV105" s="6">
        <f t="shared" si="69"/>
        <v>0</v>
      </c>
      <c r="AW105" s="7">
        <f t="shared" si="70"/>
        <v>0</v>
      </c>
      <c r="AX105" s="8">
        <v>3.99</v>
      </c>
      <c r="AY105" s="5">
        <v>3.99</v>
      </c>
      <c r="AZ105" s="6">
        <f t="shared" si="71"/>
        <v>0</v>
      </c>
      <c r="BA105" s="7">
        <f t="shared" si="72"/>
        <v>0</v>
      </c>
      <c r="BB105" s="8"/>
      <c r="BC105" s="5"/>
      <c r="BD105" s="6" t="str">
        <f t="shared" si="73"/>
        <v/>
      </c>
      <c r="BE105" s="7" t="str">
        <f t="shared" si="74"/>
        <v/>
      </c>
      <c r="BF105" s="8">
        <v>3.99</v>
      </c>
      <c r="BG105" s="5">
        <v>3.99</v>
      </c>
      <c r="BH105" s="6">
        <f t="shared" si="75"/>
        <v>0</v>
      </c>
      <c r="BI105" s="7">
        <f t="shared" si="76"/>
        <v>0</v>
      </c>
      <c r="BJ105" s="8"/>
      <c r="BK105" s="5"/>
      <c r="BL105" s="6" t="str">
        <f t="shared" si="77"/>
        <v/>
      </c>
      <c r="BM105" s="7" t="str">
        <f t="shared" si="78"/>
        <v/>
      </c>
      <c r="BN105" s="8"/>
      <c r="BO105" s="5"/>
      <c r="BP105" s="6" t="str">
        <f t="shared" si="79"/>
        <v/>
      </c>
      <c r="BQ105" s="7" t="str">
        <f t="shared" si="80"/>
        <v/>
      </c>
      <c r="BR105" s="8">
        <v>3.99</v>
      </c>
      <c r="BS105" s="5">
        <v>3.99</v>
      </c>
      <c r="BT105" s="6">
        <f t="shared" si="81"/>
        <v>0</v>
      </c>
      <c r="BU105" s="7">
        <f t="shared" si="82"/>
        <v>0</v>
      </c>
      <c r="BV105">
        <f t="shared" si="43"/>
        <v>3.49</v>
      </c>
      <c r="BW105">
        <f t="shared" si="43"/>
        <v>3.49</v>
      </c>
      <c r="BX105">
        <f t="shared" si="44"/>
        <v>3.99</v>
      </c>
      <c r="BY105">
        <f t="shared" si="44"/>
        <v>3.99</v>
      </c>
      <c r="BZ105">
        <f t="shared" si="45"/>
        <v>3.93</v>
      </c>
      <c r="CA105">
        <f t="shared" si="45"/>
        <v>3.93</v>
      </c>
      <c r="CB105">
        <f t="shared" si="46"/>
        <v>0.16</v>
      </c>
      <c r="CC105">
        <f t="shared" si="46"/>
        <v>0.16</v>
      </c>
      <c r="CD105">
        <f t="shared" si="47"/>
        <v>0.5</v>
      </c>
      <c r="CE105">
        <f t="shared" si="47"/>
        <v>0.5</v>
      </c>
      <c r="CF105">
        <f t="shared" si="42"/>
        <v>12.7</v>
      </c>
      <c r="CG105">
        <f t="shared" si="42"/>
        <v>12.7</v>
      </c>
      <c r="CH105" s="20" t="b">
        <f t="shared" si="83"/>
        <v>0</v>
      </c>
    </row>
    <row r="106" spans="1:86" x14ac:dyDescent="0.25">
      <c r="A106" s="31" t="s">
        <v>166</v>
      </c>
      <c r="B106" s="31" t="s">
        <v>155</v>
      </c>
      <c r="C106" s="32">
        <v>31203</v>
      </c>
      <c r="D106" s="32" t="b">
        <f t="shared" si="48"/>
        <v>1</v>
      </c>
      <c r="E106" s="32" t="b">
        <f t="shared" si="48"/>
        <v>1</v>
      </c>
      <c r="F106" s="4">
        <v>249.99</v>
      </c>
      <c r="G106" s="5">
        <v>249.99</v>
      </c>
      <c r="H106" s="6">
        <f t="shared" si="49"/>
        <v>0</v>
      </c>
      <c r="I106" s="7">
        <f t="shared" si="50"/>
        <v>0</v>
      </c>
      <c r="J106" s="8">
        <v>249.99</v>
      </c>
      <c r="K106" s="5">
        <v>249.99</v>
      </c>
      <c r="L106" s="6">
        <f t="shared" si="51"/>
        <v>0</v>
      </c>
      <c r="M106" s="7">
        <f t="shared" si="52"/>
        <v>0</v>
      </c>
      <c r="N106" s="8">
        <v>249.99</v>
      </c>
      <c r="O106" s="5">
        <v>249.99</v>
      </c>
      <c r="P106" s="6">
        <f t="shared" si="53"/>
        <v>0</v>
      </c>
      <c r="Q106" s="7">
        <f t="shared" si="54"/>
        <v>0</v>
      </c>
      <c r="R106" s="8">
        <v>249.95</v>
      </c>
      <c r="S106" s="5">
        <v>249.95</v>
      </c>
      <c r="T106" s="6">
        <f t="shared" si="55"/>
        <v>0</v>
      </c>
      <c r="U106" s="7">
        <f t="shared" si="56"/>
        <v>0</v>
      </c>
      <c r="V106" s="8">
        <v>249.99</v>
      </c>
      <c r="W106" s="5">
        <v>249.99</v>
      </c>
      <c r="X106" s="6">
        <f t="shared" si="57"/>
        <v>0</v>
      </c>
      <c r="Y106" s="7">
        <f t="shared" si="58"/>
        <v>0</v>
      </c>
      <c r="Z106" s="8">
        <v>249.99</v>
      </c>
      <c r="AA106" s="5">
        <v>249.99</v>
      </c>
      <c r="AB106" s="6">
        <f t="shared" si="59"/>
        <v>0</v>
      </c>
      <c r="AC106" s="7">
        <f t="shared" si="60"/>
        <v>0</v>
      </c>
      <c r="AD106" s="8">
        <v>249.99</v>
      </c>
      <c r="AE106" s="5">
        <v>249.99</v>
      </c>
      <c r="AF106" s="6">
        <f t="shared" si="61"/>
        <v>0</v>
      </c>
      <c r="AG106" s="7">
        <f t="shared" si="62"/>
        <v>0</v>
      </c>
      <c r="AH106" s="8">
        <v>249.99</v>
      </c>
      <c r="AI106" s="5">
        <v>249.99</v>
      </c>
      <c r="AJ106" s="6">
        <f t="shared" si="63"/>
        <v>0</v>
      </c>
      <c r="AK106" s="7">
        <f t="shared" si="64"/>
        <v>0</v>
      </c>
      <c r="AL106" s="8">
        <v>249.99</v>
      </c>
      <c r="AM106" s="5">
        <v>249.99</v>
      </c>
      <c r="AN106" s="6">
        <f t="shared" si="65"/>
        <v>0</v>
      </c>
      <c r="AO106" s="7">
        <f t="shared" si="66"/>
        <v>0</v>
      </c>
      <c r="AP106" s="8">
        <v>249.99</v>
      </c>
      <c r="AQ106" s="5">
        <v>249.99</v>
      </c>
      <c r="AR106" s="6">
        <f t="shared" si="67"/>
        <v>0</v>
      </c>
      <c r="AS106" s="7">
        <f t="shared" si="68"/>
        <v>0</v>
      </c>
      <c r="AT106" s="8">
        <v>249.99</v>
      </c>
      <c r="AU106" s="5">
        <v>249.99</v>
      </c>
      <c r="AV106" s="6">
        <f t="shared" si="69"/>
        <v>0</v>
      </c>
      <c r="AW106" s="7">
        <f t="shared" si="70"/>
        <v>0</v>
      </c>
      <c r="AX106" s="8">
        <v>249.99</v>
      </c>
      <c r="AY106" s="5">
        <v>249.99</v>
      </c>
      <c r="AZ106" s="6">
        <f t="shared" si="71"/>
        <v>0</v>
      </c>
      <c r="BA106" s="7">
        <f t="shared" si="72"/>
        <v>0</v>
      </c>
      <c r="BB106" s="8">
        <v>249.99</v>
      </c>
      <c r="BC106" s="5">
        <v>249.99</v>
      </c>
      <c r="BD106" s="6">
        <f t="shared" si="73"/>
        <v>0</v>
      </c>
      <c r="BE106" s="7">
        <f t="shared" si="74"/>
        <v>0</v>
      </c>
      <c r="BF106" s="8">
        <v>249.99</v>
      </c>
      <c r="BG106" s="5">
        <v>249.99</v>
      </c>
      <c r="BH106" s="6">
        <f t="shared" si="75"/>
        <v>0</v>
      </c>
      <c r="BI106" s="7">
        <f t="shared" si="76"/>
        <v>0</v>
      </c>
      <c r="BJ106" s="8">
        <v>249.99</v>
      </c>
      <c r="BK106" s="5">
        <v>249.99</v>
      </c>
      <c r="BL106" s="6">
        <f t="shared" si="77"/>
        <v>0</v>
      </c>
      <c r="BM106" s="7">
        <f t="shared" si="78"/>
        <v>0</v>
      </c>
      <c r="BN106" s="8">
        <v>249.99</v>
      </c>
      <c r="BO106" s="5">
        <v>249.99</v>
      </c>
      <c r="BP106" s="6">
        <f t="shared" si="79"/>
        <v>0</v>
      </c>
      <c r="BQ106" s="7">
        <f t="shared" si="80"/>
        <v>0</v>
      </c>
      <c r="BR106" s="8">
        <v>249.99</v>
      </c>
      <c r="BS106" s="5">
        <v>249.99</v>
      </c>
      <c r="BT106" s="6">
        <f t="shared" si="81"/>
        <v>0</v>
      </c>
      <c r="BU106" s="7">
        <f t="shared" si="82"/>
        <v>0</v>
      </c>
      <c r="BV106">
        <f t="shared" si="43"/>
        <v>249.95</v>
      </c>
      <c r="BW106">
        <f t="shared" si="43"/>
        <v>249.95</v>
      </c>
      <c r="BX106">
        <f t="shared" si="44"/>
        <v>249.99</v>
      </c>
      <c r="BY106">
        <f t="shared" si="44"/>
        <v>249.99</v>
      </c>
      <c r="BZ106">
        <f t="shared" si="45"/>
        <v>249.99</v>
      </c>
      <c r="CA106">
        <f t="shared" si="45"/>
        <v>249.99</v>
      </c>
      <c r="CB106">
        <f t="shared" si="46"/>
        <v>0.01</v>
      </c>
      <c r="CC106">
        <f t="shared" si="46"/>
        <v>0.01</v>
      </c>
      <c r="CD106">
        <f t="shared" si="47"/>
        <v>0.04</v>
      </c>
      <c r="CE106">
        <f t="shared" si="47"/>
        <v>0.04</v>
      </c>
      <c r="CF106">
        <f t="shared" si="42"/>
        <v>0</v>
      </c>
      <c r="CG106">
        <f t="shared" si="42"/>
        <v>0</v>
      </c>
      <c r="CH106" s="20" t="b">
        <f t="shared" si="83"/>
        <v>0</v>
      </c>
    </row>
    <row r="107" spans="1:86" x14ac:dyDescent="0.25">
      <c r="A107" s="31" t="s">
        <v>167</v>
      </c>
      <c r="B107" s="31" t="s">
        <v>168</v>
      </c>
      <c r="C107" s="32">
        <v>40174</v>
      </c>
      <c r="D107" s="32" t="b">
        <f t="shared" si="48"/>
        <v>1</v>
      </c>
      <c r="E107" s="32" t="b">
        <f t="shared" si="48"/>
        <v>1</v>
      </c>
      <c r="F107" s="4">
        <v>59.99</v>
      </c>
      <c r="G107" s="5">
        <v>54.99</v>
      </c>
      <c r="H107" s="6">
        <f t="shared" si="49"/>
        <v>-5</v>
      </c>
      <c r="I107" s="7">
        <f t="shared" si="50"/>
        <v>-8.3000000000000007</v>
      </c>
      <c r="J107" s="8">
        <v>54.99</v>
      </c>
      <c r="K107" s="5">
        <v>54.99</v>
      </c>
      <c r="L107" s="6">
        <f t="shared" si="51"/>
        <v>0</v>
      </c>
      <c r="M107" s="7">
        <f t="shared" si="52"/>
        <v>0</v>
      </c>
      <c r="N107" s="8">
        <v>64.989999999999995</v>
      </c>
      <c r="O107" s="5">
        <v>64.989999999999995</v>
      </c>
      <c r="P107" s="6">
        <f t="shared" si="53"/>
        <v>0</v>
      </c>
      <c r="Q107" s="7">
        <f t="shared" si="54"/>
        <v>0</v>
      </c>
      <c r="R107" s="8">
        <v>64.95</v>
      </c>
      <c r="S107" s="5">
        <v>64.95</v>
      </c>
      <c r="T107" s="6">
        <f t="shared" si="55"/>
        <v>0</v>
      </c>
      <c r="U107" s="7">
        <f t="shared" si="56"/>
        <v>0</v>
      </c>
      <c r="V107" s="8">
        <v>54.99</v>
      </c>
      <c r="W107" s="5">
        <v>54.99</v>
      </c>
      <c r="X107" s="6">
        <f t="shared" si="57"/>
        <v>0</v>
      </c>
      <c r="Y107" s="7">
        <f t="shared" si="58"/>
        <v>0</v>
      </c>
      <c r="Z107" s="8">
        <v>64.989999999999995</v>
      </c>
      <c r="AA107" s="5">
        <v>64.989999999999995</v>
      </c>
      <c r="AB107" s="6">
        <f t="shared" si="59"/>
        <v>0</v>
      </c>
      <c r="AC107" s="7">
        <f t="shared" si="60"/>
        <v>0</v>
      </c>
      <c r="AD107" s="8">
        <v>54.99</v>
      </c>
      <c r="AE107" s="5">
        <v>54.99</v>
      </c>
      <c r="AF107" s="6">
        <f t="shared" si="61"/>
        <v>0</v>
      </c>
      <c r="AG107" s="7">
        <f t="shared" si="62"/>
        <v>0</v>
      </c>
      <c r="AH107" s="8">
        <v>54.99</v>
      </c>
      <c r="AI107" s="5">
        <v>54.99</v>
      </c>
      <c r="AJ107" s="6">
        <f t="shared" si="63"/>
        <v>0</v>
      </c>
      <c r="AK107" s="7">
        <f t="shared" si="64"/>
        <v>0</v>
      </c>
      <c r="AL107" s="8">
        <v>64.989999999999995</v>
      </c>
      <c r="AM107" s="5">
        <v>64.989999999999995</v>
      </c>
      <c r="AN107" s="6">
        <f t="shared" si="65"/>
        <v>0</v>
      </c>
      <c r="AO107" s="7">
        <f t="shared" si="66"/>
        <v>0</v>
      </c>
      <c r="AP107" s="8">
        <v>64.989999999999995</v>
      </c>
      <c r="AQ107" s="5">
        <v>64.989999999999995</v>
      </c>
      <c r="AR107" s="6">
        <f t="shared" si="67"/>
        <v>0</v>
      </c>
      <c r="AS107" s="7">
        <f t="shared" si="68"/>
        <v>0</v>
      </c>
      <c r="AT107" s="8">
        <v>59.99</v>
      </c>
      <c r="AU107" s="5">
        <v>54.99</v>
      </c>
      <c r="AV107" s="6">
        <f t="shared" si="69"/>
        <v>-5</v>
      </c>
      <c r="AW107" s="7">
        <f t="shared" si="70"/>
        <v>-8.3000000000000007</v>
      </c>
      <c r="AX107" s="8">
        <v>59.99</v>
      </c>
      <c r="AY107" s="5">
        <v>54.99</v>
      </c>
      <c r="AZ107" s="6">
        <f t="shared" si="71"/>
        <v>-5</v>
      </c>
      <c r="BA107" s="7">
        <f t="shared" si="72"/>
        <v>-8.3000000000000007</v>
      </c>
      <c r="BB107" s="8">
        <v>54.99</v>
      </c>
      <c r="BC107" s="5">
        <v>54.99</v>
      </c>
      <c r="BD107" s="6">
        <f t="shared" si="73"/>
        <v>0</v>
      </c>
      <c r="BE107" s="7">
        <f t="shared" si="74"/>
        <v>0</v>
      </c>
      <c r="BF107" s="8">
        <v>56.99</v>
      </c>
      <c r="BG107" s="5">
        <v>54.99</v>
      </c>
      <c r="BH107" s="6">
        <f t="shared" si="75"/>
        <v>-2</v>
      </c>
      <c r="BI107" s="7">
        <f t="shared" si="76"/>
        <v>-3.5</v>
      </c>
      <c r="BJ107" s="8">
        <v>54.99</v>
      </c>
      <c r="BK107" s="5">
        <v>54.99</v>
      </c>
      <c r="BL107" s="6">
        <f t="shared" si="77"/>
        <v>0</v>
      </c>
      <c r="BM107" s="7">
        <f t="shared" si="78"/>
        <v>0</v>
      </c>
      <c r="BN107" s="8">
        <v>59.99</v>
      </c>
      <c r="BO107" s="5">
        <v>59.99</v>
      </c>
      <c r="BP107" s="6">
        <f t="shared" si="79"/>
        <v>0</v>
      </c>
      <c r="BQ107" s="7">
        <f t="shared" si="80"/>
        <v>0</v>
      </c>
      <c r="BR107" s="8">
        <v>56.99</v>
      </c>
      <c r="BS107" s="5">
        <v>54.99</v>
      </c>
      <c r="BT107" s="6">
        <f t="shared" si="81"/>
        <v>-2</v>
      </c>
      <c r="BU107" s="7">
        <f t="shared" si="82"/>
        <v>-3.5</v>
      </c>
      <c r="BV107">
        <f t="shared" si="43"/>
        <v>54.99</v>
      </c>
      <c r="BW107">
        <f t="shared" si="43"/>
        <v>54.99</v>
      </c>
      <c r="BX107">
        <f t="shared" si="44"/>
        <v>64.989999999999995</v>
      </c>
      <c r="BY107">
        <f t="shared" si="44"/>
        <v>64.989999999999995</v>
      </c>
      <c r="BZ107">
        <f t="shared" si="45"/>
        <v>59.34</v>
      </c>
      <c r="CA107">
        <f t="shared" si="45"/>
        <v>58.22</v>
      </c>
      <c r="CB107">
        <f t="shared" si="46"/>
        <v>4.0999999999999996</v>
      </c>
      <c r="CC107">
        <f t="shared" si="46"/>
        <v>4.51</v>
      </c>
      <c r="CD107">
        <f t="shared" si="47"/>
        <v>10</v>
      </c>
      <c r="CE107">
        <f t="shared" si="47"/>
        <v>10</v>
      </c>
      <c r="CF107">
        <f t="shared" si="42"/>
        <v>16.899999999999999</v>
      </c>
      <c r="CG107">
        <f t="shared" si="42"/>
        <v>17.2</v>
      </c>
      <c r="CH107" s="20" t="b">
        <f t="shared" si="83"/>
        <v>1</v>
      </c>
    </row>
    <row r="108" spans="1:86" x14ac:dyDescent="0.25">
      <c r="A108" s="31" t="s">
        <v>169</v>
      </c>
      <c r="B108" s="31" t="s">
        <v>55</v>
      </c>
      <c r="C108" s="32">
        <v>40304</v>
      </c>
      <c r="D108" s="32" t="b">
        <f t="shared" si="48"/>
        <v>0</v>
      </c>
      <c r="E108" s="32" t="b">
        <f t="shared" si="48"/>
        <v>0</v>
      </c>
      <c r="F108" s="4">
        <v>4.99</v>
      </c>
      <c r="G108" s="5">
        <v>4.99</v>
      </c>
      <c r="H108" s="6">
        <f t="shared" si="49"/>
        <v>0</v>
      </c>
      <c r="I108" s="7">
        <f t="shared" si="50"/>
        <v>0</v>
      </c>
      <c r="J108" s="8">
        <v>4.99</v>
      </c>
      <c r="K108" s="5">
        <v>4.99</v>
      </c>
      <c r="L108" s="6">
        <f t="shared" si="51"/>
        <v>0</v>
      </c>
      <c r="M108" s="7">
        <f t="shared" si="52"/>
        <v>0</v>
      </c>
      <c r="N108" s="8"/>
      <c r="O108" s="5"/>
      <c r="P108" s="6" t="str">
        <f t="shared" si="53"/>
        <v/>
      </c>
      <c r="Q108" s="7" t="str">
        <f t="shared" si="54"/>
        <v/>
      </c>
      <c r="R108" s="8">
        <v>4.99</v>
      </c>
      <c r="S108" s="5">
        <v>4.99</v>
      </c>
      <c r="T108" s="6">
        <f t="shared" si="55"/>
        <v>0</v>
      </c>
      <c r="U108" s="7">
        <f t="shared" si="56"/>
        <v>0</v>
      </c>
      <c r="V108" s="8">
        <v>4.99</v>
      </c>
      <c r="W108" s="5">
        <v>4.99</v>
      </c>
      <c r="X108" s="6">
        <f t="shared" si="57"/>
        <v>0</v>
      </c>
      <c r="Y108" s="7">
        <f t="shared" si="58"/>
        <v>0</v>
      </c>
      <c r="Z108" s="8"/>
      <c r="AA108" s="5"/>
      <c r="AB108" s="6" t="str">
        <f t="shared" si="59"/>
        <v/>
      </c>
      <c r="AC108" s="7" t="str">
        <f t="shared" si="60"/>
        <v/>
      </c>
      <c r="AD108" s="8">
        <v>4.99</v>
      </c>
      <c r="AE108" s="5">
        <v>4.99</v>
      </c>
      <c r="AF108" s="6">
        <f t="shared" si="61"/>
        <v>0</v>
      </c>
      <c r="AG108" s="7">
        <f t="shared" si="62"/>
        <v>0</v>
      </c>
      <c r="AH108" s="8"/>
      <c r="AI108" s="5"/>
      <c r="AJ108" s="6" t="str">
        <f t="shared" si="63"/>
        <v/>
      </c>
      <c r="AK108" s="7" t="str">
        <f t="shared" si="64"/>
        <v/>
      </c>
      <c r="AL108" s="8"/>
      <c r="AM108" s="5"/>
      <c r="AN108" s="6" t="str">
        <f t="shared" si="65"/>
        <v/>
      </c>
      <c r="AO108" s="7" t="str">
        <f t="shared" si="66"/>
        <v/>
      </c>
      <c r="AP108" s="8"/>
      <c r="AQ108" s="5"/>
      <c r="AR108" s="6" t="str">
        <f t="shared" si="67"/>
        <v/>
      </c>
      <c r="AS108" s="7" t="str">
        <f t="shared" si="68"/>
        <v/>
      </c>
      <c r="AT108" s="8">
        <v>4.99</v>
      </c>
      <c r="AU108" s="5">
        <v>4.99</v>
      </c>
      <c r="AV108" s="6">
        <f t="shared" si="69"/>
        <v>0</v>
      </c>
      <c r="AW108" s="7">
        <f t="shared" si="70"/>
        <v>0</v>
      </c>
      <c r="AX108" s="8">
        <v>4.99</v>
      </c>
      <c r="AY108" s="5">
        <v>4.99</v>
      </c>
      <c r="AZ108" s="6">
        <f t="shared" si="71"/>
        <v>0</v>
      </c>
      <c r="BA108" s="7">
        <f t="shared" si="72"/>
        <v>0</v>
      </c>
      <c r="BB108" s="8"/>
      <c r="BC108" s="5"/>
      <c r="BD108" s="6" t="str">
        <f t="shared" si="73"/>
        <v/>
      </c>
      <c r="BE108" s="7" t="str">
        <f t="shared" si="74"/>
        <v/>
      </c>
      <c r="BF108" s="8">
        <v>4.99</v>
      </c>
      <c r="BG108" s="5">
        <v>4.99</v>
      </c>
      <c r="BH108" s="6">
        <f t="shared" si="75"/>
        <v>0</v>
      </c>
      <c r="BI108" s="7">
        <f t="shared" si="76"/>
        <v>0</v>
      </c>
      <c r="BJ108" s="8"/>
      <c r="BK108" s="5"/>
      <c r="BL108" s="6" t="str">
        <f t="shared" si="77"/>
        <v/>
      </c>
      <c r="BM108" s="7" t="str">
        <f t="shared" si="78"/>
        <v/>
      </c>
      <c r="BN108" s="8"/>
      <c r="BO108" s="5"/>
      <c r="BP108" s="6" t="str">
        <f t="shared" si="79"/>
        <v/>
      </c>
      <c r="BQ108" s="7" t="str">
        <f t="shared" si="80"/>
        <v/>
      </c>
      <c r="BR108" s="8">
        <v>4.99</v>
      </c>
      <c r="BS108" s="5">
        <v>4.99</v>
      </c>
      <c r="BT108" s="6">
        <f t="shared" si="81"/>
        <v>0</v>
      </c>
      <c r="BU108" s="7">
        <f t="shared" si="82"/>
        <v>0</v>
      </c>
      <c r="BV108">
        <f t="shared" si="43"/>
        <v>4.99</v>
      </c>
      <c r="BW108">
        <f t="shared" si="43"/>
        <v>4.99</v>
      </c>
      <c r="BX108">
        <f t="shared" si="44"/>
        <v>4.99</v>
      </c>
      <c r="BY108">
        <f t="shared" si="44"/>
        <v>4.99</v>
      </c>
      <c r="BZ108">
        <f t="shared" si="45"/>
        <v>4.99</v>
      </c>
      <c r="CA108">
        <f t="shared" si="45"/>
        <v>4.99</v>
      </c>
      <c r="CB108">
        <f t="shared" si="46"/>
        <v>0</v>
      </c>
      <c r="CC108">
        <f t="shared" si="46"/>
        <v>0</v>
      </c>
      <c r="CD108">
        <f t="shared" si="47"/>
        <v>0</v>
      </c>
      <c r="CE108">
        <f t="shared" si="47"/>
        <v>0</v>
      </c>
      <c r="CF108">
        <f t="shared" si="42"/>
        <v>0</v>
      </c>
      <c r="CG108">
        <f t="shared" si="42"/>
        <v>0</v>
      </c>
      <c r="CH108" s="20" t="b">
        <f t="shared" si="83"/>
        <v>0</v>
      </c>
    </row>
    <row r="109" spans="1:86" x14ac:dyDescent="0.25">
      <c r="A109" s="31" t="s">
        <v>170</v>
      </c>
      <c r="B109" s="31" t="s">
        <v>171</v>
      </c>
      <c r="C109" s="32">
        <v>40341</v>
      </c>
      <c r="D109" s="32" t="b">
        <f t="shared" si="48"/>
        <v>1</v>
      </c>
      <c r="E109" s="32" t="b">
        <f t="shared" si="48"/>
        <v>1</v>
      </c>
      <c r="F109" s="4">
        <v>3.99</v>
      </c>
      <c r="G109" s="5">
        <v>3.99</v>
      </c>
      <c r="H109" s="6">
        <f t="shared" si="49"/>
        <v>0</v>
      </c>
      <c r="I109" s="7">
        <f t="shared" si="50"/>
        <v>0</v>
      </c>
      <c r="J109" s="8">
        <v>3.99</v>
      </c>
      <c r="K109" s="5">
        <v>3.99</v>
      </c>
      <c r="L109" s="6">
        <f t="shared" si="51"/>
        <v>0</v>
      </c>
      <c r="M109" s="7">
        <f t="shared" si="52"/>
        <v>0</v>
      </c>
      <c r="N109" s="8">
        <v>4.99</v>
      </c>
      <c r="O109" s="5">
        <v>4.99</v>
      </c>
      <c r="P109" s="6">
        <f t="shared" si="53"/>
        <v>0</v>
      </c>
      <c r="Q109" s="7">
        <f t="shared" si="54"/>
        <v>0</v>
      </c>
      <c r="R109" s="8">
        <v>4.95</v>
      </c>
      <c r="S109" s="5">
        <v>4.95</v>
      </c>
      <c r="T109" s="6">
        <f t="shared" si="55"/>
        <v>0</v>
      </c>
      <c r="U109" s="7">
        <f t="shared" si="56"/>
        <v>0</v>
      </c>
      <c r="V109" s="8">
        <v>3.99</v>
      </c>
      <c r="W109" s="5">
        <v>3.99</v>
      </c>
      <c r="X109" s="6">
        <f t="shared" si="57"/>
        <v>0</v>
      </c>
      <c r="Y109" s="7">
        <f t="shared" si="58"/>
        <v>0</v>
      </c>
      <c r="Z109" s="8">
        <v>4.99</v>
      </c>
      <c r="AA109" s="5">
        <v>4.99</v>
      </c>
      <c r="AB109" s="6">
        <f t="shared" si="59"/>
        <v>0</v>
      </c>
      <c r="AC109" s="7">
        <f t="shared" si="60"/>
        <v>0</v>
      </c>
      <c r="AD109" s="8">
        <v>3.99</v>
      </c>
      <c r="AE109" s="5">
        <v>3.99</v>
      </c>
      <c r="AF109" s="6">
        <f t="shared" si="61"/>
        <v>0</v>
      </c>
      <c r="AG109" s="7">
        <f t="shared" si="62"/>
        <v>0</v>
      </c>
      <c r="AH109" s="8">
        <v>3.99</v>
      </c>
      <c r="AI109" s="5">
        <v>3.99</v>
      </c>
      <c r="AJ109" s="6">
        <f t="shared" si="63"/>
        <v>0</v>
      </c>
      <c r="AK109" s="7">
        <f t="shared" si="64"/>
        <v>0</v>
      </c>
      <c r="AL109" s="8">
        <v>4.99</v>
      </c>
      <c r="AM109" s="5">
        <v>4.99</v>
      </c>
      <c r="AN109" s="6">
        <f t="shared" si="65"/>
        <v>0</v>
      </c>
      <c r="AO109" s="7">
        <f t="shared" si="66"/>
        <v>0</v>
      </c>
      <c r="AP109" s="8">
        <v>4.99</v>
      </c>
      <c r="AQ109" s="5">
        <v>4.99</v>
      </c>
      <c r="AR109" s="6">
        <f t="shared" si="67"/>
        <v>0</v>
      </c>
      <c r="AS109" s="7">
        <f t="shared" si="68"/>
        <v>0</v>
      </c>
      <c r="AT109" s="8">
        <v>3.99</v>
      </c>
      <c r="AU109" s="5">
        <v>3.99</v>
      </c>
      <c r="AV109" s="6">
        <f t="shared" si="69"/>
        <v>0</v>
      </c>
      <c r="AW109" s="7">
        <f t="shared" si="70"/>
        <v>0</v>
      </c>
      <c r="AX109" s="8">
        <v>3.99</v>
      </c>
      <c r="AY109" s="5">
        <v>3.99</v>
      </c>
      <c r="AZ109" s="6">
        <f t="shared" si="71"/>
        <v>0</v>
      </c>
      <c r="BA109" s="7">
        <f t="shared" si="72"/>
        <v>0</v>
      </c>
      <c r="BB109" s="8">
        <v>3.99</v>
      </c>
      <c r="BC109" s="5">
        <v>3.99</v>
      </c>
      <c r="BD109" s="6">
        <f t="shared" si="73"/>
        <v>0</v>
      </c>
      <c r="BE109" s="7">
        <f t="shared" si="74"/>
        <v>0</v>
      </c>
      <c r="BF109" s="8">
        <v>3.99</v>
      </c>
      <c r="BG109" s="5">
        <v>3.99</v>
      </c>
      <c r="BH109" s="6">
        <f t="shared" si="75"/>
        <v>0</v>
      </c>
      <c r="BI109" s="7">
        <f t="shared" si="76"/>
        <v>0</v>
      </c>
      <c r="BJ109" s="8">
        <v>3.99</v>
      </c>
      <c r="BK109" s="5">
        <v>3.99</v>
      </c>
      <c r="BL109" s="6">
        <f t="shared" si="77"/>
        <v>0</v>
      </c>
      <c r="BM109" s="7">
        <f t="shared" si="78"/>
        <v>0</v>
      </c>
      <c r="BN109" s="8">
        <v>3.99</v>
      </c>
      <c r="BO109" s="5">
        <v>3.99</v>
      </c>
      <c r="BP109" s="6">
        <f t="shared" si="79"/>
        <v>0</v>
      </c>
      <c r="BQ109" s="7">
        <f t="shared" si="80"/>
        <v>0</v>
      </c>
      <c r="BR109" s="8">
        <v>3.99</v>
      </c>
      <c r="BS109" s="5">
        <v>3.99</v>
      </c>
      <c r="BT109" s="6">
        <f t="shared" si="81"/>
        <v>0</v>
      </c>
      <c r="BU109" s="7">
        <f t="shared" si="82"/>
        <v>0</v>
      </c>
      <c r="BV109">
        <f t="shared" si="43"/>
        <v>3.99</v>
      </c>
      <c r="BW109">
        <f t="shared" si="43"/>
        <v>3.99</v>
      </c>
      <c r="BX109">
        <f t="shared" si="44"/>
        <v>4.99</v>
      </c>
      <c r="BY109">
        <f t="shared" si="44"/>
        <v>4.99</v>
      </c>
      <c r="BZ109">
        <f t="shared" si="45"/>
        <v>4.28</v>
      </c>
      <c r="CA109">
        <f t="shared" si="45"/>
        <v>4.28</v>
      </c>
      <c r="CB109">
        <f t="shared" si="46"/>
        <v>0.45</v>
      </c>
      <c r="CC109">
        <f t="shared" si="46"/>
        <v>0.45</v>
      </c>
      <c r="CD109">
        <f t="shared" si="47"/>
        <v>1</v>
      </c>
      <c r="CE109">
        <f t="shared" si="47"/>
        <v>1</v>
      </c>
      <c r="CF109">
        <f t="shared" si="42"/>
        <v>23.4</v>
      </c>
      <c r="CG109">
        <f t="shared" si="42"/>
        <v>23.4</v>
      </c>
      <c r="CH109" s="20" t="b">
        <f t="shared" si="83"/>
        <v>0</v>
      </c>
    </row>
    <row r="110" spans="1:86" x14ac:dyDescent="0.25">
      <c r="A110" s="31" t="s">
        <v>172</v>
      </c>
      <c r="B110" s="31" t="s">
        <v>168</v>
      </c>
      <c r="C110" s="32">
        <v>40382</v>
      </c>
      <c r="D110" s="32" t="b">
        <f t="shared" si="48"/>
        <v>0</v>
      </c>
      <c r="E110" s="32" t="b">
        <f t="shared" si="48"/>
        <v>0</v>
      </c>
      <c r="F110" s="4">
        <v>12.99</v>
      </c>
      <c r="G110" s="5">
        <v>12.99</v>
      </c>
      <c r="H110" s="6">
        <f t="shared" si="49"/>
        <v>0</v>
      </c>
      <c r="I110" s="7">
        <f t="shared" si="50"/>
        <v>0</v>
      </c>
      <c r="J110" s="8">
        <v>12.99</v>
      </c>
      <c r="K110" s="5">
        <v>12.99</v>
      </c>
      <c r="L110" s="6">
        <f t="shared" si="51"/>
        <v>0</v>
      </c>
      <c r="M110" s="7">
        <f t="shared" si="52"/>
        <v>0</v>
      </c>
      <c r="N110" s="8"/>
      <c r="O110" s="5"/>
      <c r="P110" s="6" t="str">
        <f t="shared" si="53"/>
        <v/>
      </c>
      <c r="Q110" s="7" t="str">
        <f t="shared" si="54"/>
        <v/>
      </c>
      <c r="R110" s="8">
        <v>14.95</v>
      </c>
      <c r="S110" s="5">
        <v>14.95</v>
      </c>
      <c r="T110" s="6">
        <f t="shared" si="55"/>
        <v>0</v>
      </c>
      <c r="U110" s="7">
        <f t="shared" si="56"/>
        <v>0</v>
      </c>
      <c r="V110" s="8">
        <v>12.99</v>
      </c>
      <c r="W110" s="5">
        <v>12.99</v>
      </c>
      <c r="X110" s="6">
        <f t="shared" si="57"/>
        <v>0</v>
      </c>
      <c r="Y110" s="7">
        <f t="shared" si="58"/>
        <v>0</v>
      </c>
      <c r="Z110" s="8"/>
      <c r="AA110" s="5"/>
      <c r="AB110" s="6" t="str">
        <f t="shared" si="59"/>
        <v/>
      </c>
      <c r="AC110" s="7" t="str">
        <f t="shared" si="60"/>
        <v/>
      </c>
      <c r="AD110" s="8">
        <v>12.99</v>
      </c>
      <c r="AE110" s="5">
        <v>12.99</v>
      </c>
      <c r="AF110" s="6">
        <f t="shared" si="61"/>
        <v>0</v>
      </c>
      <c r="AG110" s="7">
        <f t="shared" si="62"/>
        <v>0</v>
      </c>
      <c r="AH110" s="8"/>
      <c r="AI110" s="5"/>
      <c r="AJ110" s="6" t="str">
        <f t="shared" si="63"/>
        <v/>
      </c>
      <c r="AK110" s="7" t="str">
        <f t="shared" si="64"/>
        <v/>
      </c>
      <c r="AL110" s="8"/>
      <c r="AM110" s="5"/>
      <c r="AN110" s="6" t="str">
        <f t="shared" si="65"/>
        <v/>
      </c>
      <c r="AO110" s="7" t="str">
        <f t="shared" si="66"/>
        <v/>
      </c>
      <c r="AP110" s="8"/>
      <c r="AQ110" s="5"/>
      <c r="AR110" s="6" t="str">
        <f t="shared" si="67"/>
        <v/>
      </c>
      <c r="AS110" s="7" t="str">
        <f t="shared" si="68"/>
        <v/>
      </c>
      <c r="AT110" s="8">
        <v>12.99</v>
      </c>
      <c r="AU110" s="5">
        <v>12.99</v>
      </c>
      <c r="AV110" s="6">
        <f t="shared" si="69"/>
        <v>0</v>
      </c>
      <c r="AW110" s="7">
        <f t="shared" si="70"/>
        <v>0</v>
      </c>
      <c r="AX110" s="8">
        <v>12.99</v>
      </c>
      <c r="AY110" s="5">
        <v>12.99</v>
      </c>
      <c r="AZ110" s="6">
        <f t="shared" si="71"/>
        <v>0</v>
      </c>
      <c r="BA110" s="7">
        <f t="shared" si="72"/>
        <v>0</v>
      </c>
      <c r="BB110" s="8"/>
      <c r="BC110" s="5"/>
      <c r="BD110" s="6" t="str">
        <f t="shared" si="73"/>
        <v/>
      </c>
      <c r="BE110" s="7" t="str">
        <f t="shared" si="74"/>
        <v/>
      </c>
      <c r="BF110" s="8">
        <v>12.99</v>
      </c>
      <c r="BG110" s="5">
        <v>12.99</v>
      </c>
      <c r="BH110" s="6">
        <f t="shared" si="75"/>
        <v>0</v>
      </c>
      <c r="BI110" s="7">
        <f t="shared" si="76"/>
        <v>0</v>
      </c>
      <c r="BJ110" s="8"/>
      <c r="BK110" s="5"/>
      <c r="BL110" s="6" t="str">
        <f t="shared" si="77"/>
        <v/>
      </c>
      <c r="BM110" s="7" t="str">
        <f t="shared" si="78"/>
        <v/>
      </c>
      <c r="BN110" s="8"/>
      <c r="BO110" s="5"/>
      <c r="BP110" s="6" t="str">
        <f t="shared" si="79"/>
        <v/>
      </c>
      <c r="BQ110" s="7" t="str">
        <f t="shared" si="80"/>
        <v/>
      </c>
      <c r="BR110" s="8">
        <v>12.99</v>
      </c>
      <c r="BS110" s="5">
        <v>12.99</v>
      </c>
      <c r="BT110" s="6">
        <f t="shared" si="81"/>
        <v>0</v>
      </c>
      <c r="BU110" s="7">
        <f t="shared" si="82"/>
        <v>0</v>
      </c>
      <c r="BV110">
        <f t="shared" si="43"/>
        <v>12.99</v>
      </c>
      <c r="BW110">
        <f t="shared" si="43"/>
        <v>12.99</v>
      </c>
      <c r="BX110">
        <f t="shared" si="44"/>
        <v>14.95</v>
      </c>
      <c r="BY110">
        <f t="shared" si="44"/>
        <v>14.95</v>
      </c>
      <c r="BZ110">
        <f t="shared" si="45"/>
        <v>13.21</v>
      </c>
      <c r="CA110">
        <f t="shared" si="45"/>
        <v>13.21</v>
      </c>
      <c r="CB110">
        <f t="shared" si="46"/>
        <v>0.62</v>
      </c>
      <c r="CC110">
        <f t="shared" si="46"/>
        <v>0.62</v>
      </c>
      <c r="CD110">
        <f t="shared" si="47"/>
        <v>1.96</v>
      </c>
      <c r="CE110">
        <f t="shared" si="47"/>
        <v>1.96</v>
      </c>
      <c r="CF110">
        <f t="shared" si="42"/>
        <v>14.8</v>
      </c>
      <c r="CG110">
        <f t="shared" si="42"/>
        <v>14.8</v>
      </c>
      <c r="CH110" s="20" t="b">
        <f t="shared" si="83"/>
        <v>0</v>
      </c>
    </row>
    <row r="111" spans="1:86" x14ac:dyDescent="0.25">
      <c r="A111" s="31" t="s">
        <v>173</v>
      </c>
      <c r="B111" s="31" t="s">
        <v>168</v>
      </c>
      <c r="C111" s="32">
        <v>40385</v>
      </c>
      <c r="D111" s="32" t="b">
        <f t="shared" si="48"/>
        <v>1</v>
      </c>
      <c r="E111" s="32" t="b">
        <f t="shared" si="48"/>
        <v>1</v>
      </c>
      <c r="F111" s="4">
        <v>12.99</v>
      </c>
      <c r="G111" s="5">
        <v>12.99</v>
      </c>
      <c r="H111" s="6">
        <f t="shared" si="49"/>
        <v>0</v>
      </c>
      <c r="I111" s="7">
        <f t="shared" si="50"/>
        <v>0</v>
      </c>
      <c r="J111" s="8">
        <v>12.99</v>
      </c>
      <c r="K111" s="5">
        <v>12.99</v>
      </c>
      <c r="L111" s="6">
        <f t="shared" si="51"/>
        <v>0</v>
      </c>
      <c r="M111" s="7">
        <f t="shared" si="52"/>
        <v>0</v>
      </c>
      <c r="N111" s="8">
        <v>14.99</v>
      </c>
      <c r="O111" s="5">
        <v>14.99</v>
      </c>
      <c r="P111" s="6">
        <f t="shared" si="53"/>
        <v>0</v>
      </c>
      <c r="Q111" s="7">
        <f t="shared" si="54"/>
        <v>0</v>
      </c>
      <c r="R111" s="8">
        <v>14.95</v>
      </c>
      <c r="S111" s="5">
        <v>14.95</v>
      </c>
      <c r="T111" s="6">
        <f t="shared" si="55"/>
        <v>0</v>
      </c>
      <c r="U111" s="7">
        <f t="shared" si="56"/>
        <v>0</v>
      </c>
      <c r="V111" s="8">
        <v>12.99</v>
      </c>
      <c r="W111" s="5">
        <v>12.99</v>
      </c>
      <c r="X111" s="6">
        <f t="shared" si="57"/>
        <v>0</v>
      </c>
      <c r="Y111" s="7">
        <f t="shared" si="58"/>
        <v>0</v>
      </c>
      <c r="Z111" s="8">
        <v>14.99</v>
      </c>
      <c r="AA111" s="5">
        <v>14.99</v>
      </c>
      <c r="AB111" s="6">
        <f t="shared" si="59"/>
        <v>0</v>
      </c>
      <c r="AC111" s="7">
        <f t="shared" si="60"/>
        <v>0</v>
      </c>
      <c r="AD111" s="8">
        <v>12.99</v>
      </c>
      <c r="AE111" s="5">
        <v>12.99</v>
      </c>
      <c r="AF111" s="6">
        <f t="shared" si="61"/>
        <v>0</v>
      </c>
      <c r="AG111" s="7">
        <f t="shared" si="62"/>
        <v>0</v>
      </c>
      <c r="AH111" s="8">
        <v>12.99</v>
      </c>
      <c r="AI111" s="5">
        <v>12.99</v>
      </c>
      <c r="AJ111" s="6">
        <f t="shared" si="63"/>
        <v>0</v>
      </c>
      <c r="AK111" s="7">
        <f t="shared" si="64"/>
        <v>0</v>
      </c>
      <c r="AL111" s="8">
        <v>14.99</v>
      </c>
      <c r="AM111" s="5">
        <v>14.99</v>
      </c>
      <c r="AN111" s="6">
        <f t="shared" si="65"/>
        <v>0</v>
      </c>
      <c r="AO111" s="7">
        <f t="shared" si="66"/>
        <v>0</v>
      </c>
      <c r="AP111" s="8">
        <v>14.99</v>
      </c>
      <c r="AQ111" s="5">
        <v>14.99</v>
      </c>
      <c r="AR111" s="6">
        <f t="shared" si="67"/>
        <v>0</v>
      </c>
      <c r="AS111" s="7">
        <f t="shared" si="68"/>
        <v>0</v>
      </c>
      <c r="AT111" s="8">
        <v>12.99</v>
      </c>
      <c r="AU111" s="5">
        <v>12.99</v>
      </c>
      <c r="AV111" s="6">
        <f t="shared" si="69"/>
        <v>0</v>
      </c>
      <c r="AW111" s="7">
        <f t="shared" si="70"/>
        <v>0</v>
      </c>
      <c r="AX111" s="8">
        <v>12.99</v>
      </c>
      <c r="AY111" s="5">
        <v>12.99</v>
      </c>
      <c r="AZ111" s="6">
        <f t="shared" si="71"/>
        <v>0</v>
      </c>
      <c r="BA111" s="7">
        <f t="shared" si="72"/>
        <v>0</v>
      </c>
      <c r="BB111" s="8">
        <v>12.99</v>
      </c>
      <c r="BC111" s="5">
        <v>12.99</v>
      </c>
      <c r="BD111" s="6">
        <f t="shared" si="73"/>
        <v>0</v>
      </c>
      <c r="BE111" s="7">
        <f t="shared" si="74"/>
        <v>0</v>
      </c>
      <c r="BF111" s="8">
        <v>12.99</v>
      </c>
      <c r="BG111" s="5">
        <v>12.99</v>
      </c>
      <c r="BH111" s="6">
        <f t="shared" si="75"/>
        <v>0</v>
      </c>
      <c r="BI111" s="7">
        <f t="shared" si="76"/>
        <v>0</v>
      </c>
      <c r="BJ111" s="8">
        <v>12.99</v>
      </c>
      <c r="BK111" s="5">
        <v>12.99</v>
      </c>
      <c r="BL111" s="6">
        <f t="shared" si="77"/>
        <v>0</v>
      </c>
      <c r="BM111" s="7">
        <f t="shared" si="78"/>
        <v>0</v>
      </c>
      <c r="BN111" s="8">
        <v>12.99</v>
      </c>
      <c r="BO111" s="5">
        <v>12.99</v>
      </c>
      <c r="BP111" s="6">
        <f t="shared" si="79"/>
        <v>0</v>
      </c>
      <c r="BQ111" s="7">
        <f t="shared" si="80"/>
        <v>0</v>
      </c>
      <c r="BR111" s="8">
        <v>12.99</v>
      </c>
      <c r="BS111" s="5">
        <v>12.99</v>
      </c>
      <c r="BT111" s="6">
        <f t="shared" si="81"/>
        <v>0</v>
      </c>
      <c r="BU111" s="7">
        <f t="shared" si="82"/>
        <v>0</v>
      </c>
      <c r="BV111">
        <f t="shared" si="43"/>
        <v>12.99</v>
      </c>
      <c r="BW111">
        <f t="shared" si="43"/>
        <v>12.99</v>
      </c>
      <c r="BX111">
        <f t="shared" si="44"/>
        <v>14.99</v>
      </c>
      <c r="BY111">
        <f t="shared" si="44"/>
        <v>14.99</v>
      </c>
      <c r="BZ111">
        <f t="shared" si="45"/>
        <v>13.58</v>
      </c>
      <c r="CA111">
        <f t="shared" si="45"/>
        <v>13.58</v>
      </c>
      <c r="CB111">
        <f t="shared" si="46"/>
        <v>0.91</v>
      </c>
      <c r="CC111">
        <f t="shared" si="46"/>
        <v>0.91</v>
      </c>
      <c r="CD111">
        <f t="shared" si="47"/>
        <v>2</v>
      </c>
      <c r="CE111">
        <f t="shared" si="47"/>
        <v>2</v>
      </c>
      <c r="CF111">
        <f t="shared" si="42"/>
        <v>14.7</v>
      </c>
      <c r="CG111">
        <f t="shared" si="42"/>
        <v>14.7</v>
      </c>
      <c r="CH111" s="20" t="b">
        <f t="shared" si="83"/>
        <v>0</v>
      </c>
    </row>
    <row r="112" spans="1:86" x14ac:dyDescent="0.25">
      <c r="A112" s="31" t="s">
        <v>174</v>
      </c>
      <c r="B112" s="31" t="s">
        <v>168</v>
      </c>
      <c r="C112" s="32">
        <v>40460</v>
      </c>
      <c r="D112" s="32" t="b">
        <f t="shared" si="48"/>
        <v>1</v>
      </c>
      <c r="E112" s="32" t="b">
        <f t="shared" si="48"/>
        <v>1</v>
      </c>
      <c r="F112" s="4">
        <v>12.99</v>
      </c>
      <c r="G112" s="5">
        <v>12.99</v>
      </c>
      <c r="H112" s="6">
        <f t="shared" si="49"/>
        <v>0</v>
      </c>
      <c r="I112" s="7">
        <f t="shared" si="50"/>
        <v>0</v>
      </c>
      <c r="J112" s="8">
        <v>12.99</v>
      </c>
      <c r="K112" s="5">
        <v>12.99</v>
      </c>
      <c r="L112" s="6">
        <f t="shared" si="51"/>
        <v>0</v>
      </c>
      <c r="M112" s="7">
        <f t="shared" si="52"/>
        <v>0</v>
      </c>
      <c r="N112" s="8">
        <v>14.99</v>
      </c>
      <c r="O112" s="5">
        <v>14.99</v>
      </c>
      <c r="P112" s="6">
        <f t="shared" si="53"/>
        <v>0</v>
      </c>
      <c r="Q112" s="7">
        <f t="shared" si="54"/>
        <v>0</v>
      </c>
      <c r="R112" s="8">
        <v>14.95</v>
      </c>
      <c r="S112" s="5">
        <v>14.95</v>
      </c>
      <c r="T112" s="6">
        <f t="shared" si="55"/>
        <v>0</v>
      </c>
      <c r="U112" s="7">
        <f t="shared" si="56"/>
        <v>0</v>
      </c>
      <c r="V112" s="8">
        <v>12.99</v>
      </c>
      <c r="W112" s="5">
        <v>12.99</v>
      </c>
      <c r="X112" s="6">
        <f t="shared" si="57"/>
        <v>0</v>
      </c>
      <c r="Y112" s="7">
        <f t="shared" si="58"/>
        <v>0</v>
      </c>
      <c r="Z112" s="8">
        <v>13.99</v>
      </c>
      <c r="AA112" s="5">
        <v>13.99</v>
      </c>
      <c r="AB112" s="6">
        <f t="shared" si="59"/>
        <v>0</v>
      </c>
      <c r="AC112" s="7">
        <f t="shared" si="60"/>
        <v>0</v>
      </c>
      <c r="AD112" s="8">
        <v>12.99</v>
      </c>
      <c r="AE112" s="5">
        <v>12.99</v>
      </c>
      <c r="AF112" s="6">
        <f t="shared" si="61"/>
        <v>0</v>
      </c>
      <c r="AG112" s="7">
        <f t="shared" si="62"/>
        <v>0</v>
      </c>
      <c r="AH112" s="8">
        <v>12.99</v>
      </c>
      <c r="AI112" s="5">
        <v>12.99</v>
      </c>
      <c r="AJ112" s="6">
        <f t="shared" si="63"/>
        <v>0</v>
      </c>
      <c r="AK112" s="7">
        <f t="shared" si="64"/>
        <v>0</v>
      </c>
      <c r="AL112" s="8">
        <v>14.99</v>
      </c>
      <c r="AM112" s="5">
        <v>14.99</v>
      </c>
      <c r="AN112" s="6">
        <f t="shared" si="65"/>
        <v>0</v>
      </c>
      <c r="AO112" s="7">
        <f t="shared" si="66"/>
        <v>0</v>
      </c>
      <c r="AP112" s="8">
        <v>14.99</v>
      </c>
      <c r="AQ112" s="5">
        <v>14.99</v>
      </c>
      <c r="AR112" s="6">
        <f t="shared" si="67"/>
        <v>0</v>
      </c>
      <c r="AS112" s="7">
        <f t="shared" si="68"/>
        <v>0</v>
      </c>
      <c r="AT112" s="8">
        <v>12.99</v>
      </c>
      <c r="AU112" s="5">
        <v>12.99</v>
      </c>
      <c r="AV112" s="6">
        <f t="shared" si="69"/>
        <v>0</v>
      </c>
      <c r="AW112" s="7">
        <f t="shared" si="70"/>
        <v>0</v>
      </c>
      <c r="AX112" s="8">
        <v>12.99</v>
      </c>
      <c r="AY112" s="5">
        <v>12.99</v>
      </c>
      <c r="AZ112" s="6">
        <f t="shared" si="71"/>
        <v>0</v>
      </c>
      <c r="BA112" s="7">
        <f t="shared" si="72"/>
        <v>0</v>
      </c>
      <c r="BB112" s="8">
        <v>12.99</v>
      </c>
      <c r="BC112" s="5">
        <v>12.99</v>
      </c>
      <c r="BD112" s="6">
        <f t="shared" si="73"/>
        <v>0</v>
      </c>
      <c r="BE112" s="7">
        <f t="shared" si="74"/>
        <v>0</v>
      </c>
      <c r="BF112" s="8">
        <v>12.99</v>
      </c>
      <c r="BG112" s="5">
        <v>12.99</v>
      </c>
      <c r="BH112" s="6">
        <f t="shared" si="75"/>
        <v>0</v>
      </c>
      <c r="BI112" s="7">
        <f t="shared" si="76"/>
        <v>0</v>
      </c>
      <c r="BJ112" s="8">
        <v>12.99</v>
      </c>
      <c r="BK112" s="5">
        <v>12.99</v>
      </c>
      <c r="BL112" s="6">
        <f t="shared" si="77"/>
        <v>0</v>
      </c>
      <c r="BM112" s="7">
        <f t="shared" si="78"/>
        <v>0</v>
      </c>
      <c r="BN112" s="8">
        <v>12.99</v>
      </c>
      <c r="BO112" s="5">
        <v>12.99</v>
      </c>
      <c r="BP112" s="6">
        <f t="shared" si="79"/>
        <v>0</v>
      </c>
      <c r="BQ112" s="7">
        <f t="shared" si="80"/>
        <v>0</v>
      </c>
      <c r="BR112" s="8">
        <v>12.99</v>
      </c>
      <c r="BS112" s="5">
        <v>12.99</v>
      </c>
      <c r="BT112" s="6">
        <f t="shared" si="81"/>
        <v>0</v>
      </c>
      <c r="BU112" s="7">
        <f t="shared" si="82"/>
        <v>0</v>
      </c>
      <c r="BV112">
        <f t="shared" si="43"/>
        <v>12.99</v>
      </c>
      <c r="BW112">
        <f t="shared" si="43"/>
        <v>12.99</v>
      </c>
      <c r="BX112">
        <f t="shared" si="44"/>
        <v>14.99</v>
      </c>
      <c r="BY112">
        <f t="shared" si="44"/>
        <v>14.99</v>
      </c>
      <c r="BZ112">
        <f t="shared" si="45"/>
        <v>13.52</v>
      </c>
      <c r="CA112">
        <f t="shared" si="45"/>
        <v>13.52</v>
      </c>
      <c r="CB112">
        <f t="shared" si="46"/>
        <v>0.84</v>
      </c>
      <c r="CC112">
        <f t="shared" si="46"/>
        <v>0.84</v>
      </c>
      <c r="CD112">
        <f t="shared" si="47"/>
        <v>2</v>
      </c>
      <c r="CE112">
        <f t="shared" si="47"/>
        <v>2</v>
      </c>
      <c r="CF112">
        <f t="shared" si="42"/>
        <v>14.8</v>
      </c>
      <c r="CG112">
        <f t="shared" si="42"/>
        <v>14.8</v>
      </c>
      <c r="CH112" s="20" t="b">
        <f t="shared" si="83"/>
        <v>0</v>
      </c>
    </row>
    <row r="113" spans="1:86" x14ac:dyDescent="0.25">
      <c r="A113" s="31" t="s">
        <v>175</v>
      </c>
      <c r="B113" s="31" t="s">
        <v>168</v>
      </c>
      <c r="C113" s="32">
        <v>40461</v>
      </c>
      <c r="D113" s="32" t="b">
        <f t="shared" si="48"/>
        <v>1</v>
      </c>
      <c r="E113" s="32" t="b">
        <f t="shared" si="48"/>
        <v>1</v>
      </c>
      <c r="F113" s="4">
        <v>9.99</v>
      </c>
      <c r="G113" s="5">
        <v>9.99</v>
      </c>
      <c r="H113" s="6">
        <f t="shared" si="49"/>
        <v>0</v>
      </c>
      <c r="I113" s="7">
        <f t="shared" si="50"/>
        <v>0</v>
      </c>
      <c r="J113" s="8">
        <v>9.99</v>
      </c>
      <c r="K113" s="5">
        <v>9.99</v>
      </c>
      <c r="L113" s="6">
        <f t="shared" si="51"/>
        <v>0</v>
      </c>
      <c r="M113" s="7">
        <f t="shared" si="52"/>
        <v>0</v>
      </c>
      <c r="N113" s="8">
        <v>9.99</v>
      </c>
      <c r="O113" s="5">
        <v>9.99</v>
      </c>
      <c r="P113" s="6">
        <f t="shared" si="53"/>
        <v>0</v>
      </c>
      <c r="Q113" s="7">
        <f t="shared" si="54"/>
        <v>0</v>
      </c>
      <c r="R113" s="8">
        <v>12.95</v>
      </c>
      <c r="S113" s="5">
        <v>12.95</v>
      </c>
      <c r="T113" s="6">
        <f t="shared" si="55"/>
        <v>0</v>
      </c>
      <c r="U113" s="7">
        <f t="shared" si="56"/>
        <v>0</v>
      </c>
      <c r="V113" s="8">
        <v>9.99</v>
      </c>
      <c r="W113" s="5">
        <v>9.99</v>
      </c>
      <c r="X113" s="6">
        <f t="shared" si="57"/>
        <v>0</v>
      </c>
      <c r="Y113" s="7">
        <f t="shared" si="58"/>
        <v>0</v>
      </c>
      <c r="Z113" s="8">
        <v>10.99</v>
      </c>
      <c r="AA113" s="5">
        <v>10.99</v>
      </c>
      <c r="AB113" s="6">
        <f t="shared" si="59"/>
        <v>0</v>
      </c>
      <c r="AC113" s="7">
        <f t="shared" si="60"/>
        <v>0</v>
      </c>
      <c r="AD113" s="8">
        <v>9.99</v>
      </c>
      <c r="AE113" s="5">
        <v>9.99</v>
      </c>
      <c r="AF113" s="6">
        <f t="shared" si="61"/>
        <v>0</v>
      </c>
      <c r="AG113" s="7">
        <f t="shared" si="62"/>
        <v>0</v>
      </c>
      <c r="AH113" s="8">
        <v>9.99</v>
      </c>
      <c r="AI113" s="5">
        <v>9.99</v>
      </c>
      <c r="AJ113" s="6">
        <f t="shared" si="63"/>
        <v>0</v>
      </c>
      <c r="AK113" s="7">
        <f t="shared" si="64"/>
        <v>0</v>
      </c>
      <c r="AL113" s="8">
        <v>9.99</v>
      </c>
      <c r="AM113" s="5">
        <v>9.99</v>
      </c>
      <c r="AN113" s="6">
        <f t="shared" si="65"/>
        <v>0</v>
      </c>
      <c r="AO113" s="7">
        <f t="shared" si="66"/>
        <v>0</v>
      </c>
      <c r="AP113" s="8">
        <v>9.99</v>
      </c>
      <c r="AQ113" s="5">
        <v>9.99</v>
      </c>
      <c r="AR113" s="6">
        <f t="shared" si="67"/>
        <v>0</v>
      </c>
      <c r="AS113" s="7">
        <f t="shared" si="68"/>
        <v>0</v>
      </c>
      <c r="AT113" s="8">
        <v>9.99</v>
      </c>
      <c r="AU113" s="5">
        <v>9.99</v>
      </c>
      <c r="AV113" s="6">
        <f t="shared" si="69"/>
        <v>0</v>
      </c>
      <c r="AW113" s="7">
        <f t="shared" si="70"/>
        <v>0</v>
      </c>
      <c r="AX113" s="8">
        <v>9.99</v>
      </c>
      <c r="AY113" s="5">
        <v>9.99</v>
      </c>
      <c r="AZ113" s="6">
        <f t="shared" si="71"/>
        <v>0</v>
      </c>
      <c r="BA113" s="7">
        <f t="shared" si="72"/>
        <v>0</v>
      </c>
      <c r="BB113" s="8">
        <v>9.99</v>
      </c>
      <c r="BC113" s="5">
        <v>9.99</v>
      </c>
      <c r="BD113" s="6">
        <f t="shared" si="73"/>
        <v>0</v>
      </c>
      <c r="BE113" s="7">
        <f t="shared" si="74"/>
        <v>0</v>
      </c>
      <c r="BF113" s="8">
        <v>9.99</v>
      </c>
      <c r="BG113" s="5">
        <v>9.99</v>
      </c>
      <c r="BH113" s="6">
        <f t="shared" si="75"/>
        <v>0</v>
      </c>
      <c r="BI113" s="7">
        <f t="shared" si="76"/>
        <v>0</v>
      </c>
      <c r="BJ113" s="8">
        <v>9.99</v>
      </c>
      <c r="BK113" s="5">
        <v>9.99</v>
      </c>
      <c r="BL113" s="6">
        <f t="shared" si="77"/>
        <v>0</v>
      </c>
      <c r="BM113" s="7">
        <f t="shared" si="78"/>
        <v>0</v>
      </c>
      <c r="BN113" s="8">
        <v>9.99</v>
      </c>
      <c r="BO113" s="5">
        <v>9.99</v>
      </c>
      <c r="BP113" s="6">
        <f t="shared" si="79"/>
        <v>0</v>
      </c>
      <c r="BQ113" s="7">
        <f t="shared" si="80"/>
        <v>0</v>
      </c>
      <c r="BR113" s="8">
        <v>9.99</v>
      </c>
      <c r="BS113" s="5">
        <v>9.99</v>
      </c>
      <c r="BT113" s="6">
        <f t="shared" si="81"/>
        <v>0</v>
      </c>
      <c r="BU113" s="7">
        <f t="shared" si="82"/>
        <v>0</v>
      </c>
      <c r="BV113">
        <f t="shared" si="43"/>
        <v>9.99</v>
      </c>
      <c r="BW113">
        <f t="shared" si="43"/>
        <v>9.99</v>
      </c>
      <c r="BX113">
        <f t="shared" si="44"/>
        <v>12.95</v>
      </c>
      <c r="BY113">
        <f t="shared" si="44"/>
        <v>12.95</v>
      </c>
      <c r="BZ113">
        <f t="shared" si="45"/>
        <v>10.220000000000001</v>
      </c>
      <c r="CA113">
        <f t="shared" si="45"/>
        <v>10.220000000000001</v>
      </c>
      <c r="CB113">
        <f t="shared" si="46"/>
        <v>0.72</v>
      </c>
      <c r="CC113">
        <f t="shared" si="46"/>
        <v>0.72</v>
      </c>
      <c r="CD113">
        <f t="shared" si="47"/>
        <v>2.96</v>
      </c>
      <c r="CE113">
        <f t="shared" si="47"/>
        <v>2.96</v>
      </c>
      <c r="CF113">
        <f t="shared" si="42"/>
        <v>29</v>
      </c>
      <c r="CG113">
        <f t="shared" si="42"/>
        <v>29</v>
      </c>
      <c r="CH113" s="20" t="b">
        <f t="shared" si="83"/>
        <v>0</v>
      </c>
    </row>
    <row r="114" spans="1:86" x14ac:dyDescent="0.25">
      <c r="A114" s="31" t="s">
        <v>176</v>
      </c>
      <c r="B114" s="31" t="s">
        <v>177</v>
      </c>
      <c r="C114" s="32">
        <v>40462</v>
      </c>
      <c r="D114" s="32" t="b">
        <f t="shared" si="48"/>
        <v>1</v>
      </c>
      <c r="E114" s="32" t="b">
        <f t="shared" si="48"/>
        <v>1</v>
      </c>
      <c r="F114" s="4">
        <v>14.99</v>
      </c>
      <c r="G114" s="5">
        <v>14.99</v>
      </c>
      <c r="H114" s="6">
        <f t="shared" si="49"/>
        <v>0</v>
      </c>
      <c r="I114" s="7">
        <f t="shared" si="50"/>
        <v>0</v>
      </c>
      <c r="J114" s="8">
        <v>14.99</v>
      </c>
      <c r="K114" s="5">
        <v>14.99</v>
      </c>
      <c r="L114" s="6">
        <f t="shared" si="51"/>
        <v>0</v>
      </c>
      <c r="M114" s="7">
        <f t="shared" si="52"/>
        <v>0</v>
      </c>
      <c r="N114" s="8">
        <v>16.989999999999998</v>
      </c>
      <c r="O114" s="5">
        <v>16.989999999999998</v>
      </c>
      <c r="P114" s="6">
        <f t="shared" si="53"/>
        <v>0</v>
      </c>
      <c r="Q114" s="7">
        <f t="shared" si="54"/>
        <v>0</v>
      </c>
      <c r="R114" s="8">
        <v>17.95</v>
      </c>
      <c r="S114" s="5">
        <v>17.95</v>
      </c>
      <c r="T114" s="6">
        <f t="shared" si="55"/>
        <v>0</v>
      </c>
      <c r="U114" s="7">
        <f t="shared" si="56"/>
        <v>0</v>
      </c>
      <c r="V114" s="8">
        <v>14.99</v>
      </c>
      <c r="W114" s="5">
        <v>14.99</v>
      </c>
      <c r="X114" s="6">
        <f t="shared" si="57"/>
        <v>0</v>
      </c>
      <c r="Y114" s="7">
        <f t="shared" si="58"/>
        <v>0</v>
      </c>
      <c r="Z114" s="8">
        <v>16.989999999999998</v>
      </c>
      <c r="AA114" s="5">
        <v>16.989999999999998</v>
      </c>
      <c r="AB114" s="6">
        <f t="shared" si="59"/>
        <v>0</v>
      </c>
      <c r="AC114" s="7">
        <f t="shared" si="60"/>
        <v>0</v>
      </c>
      <c r="AD114" s="8">
        <v>14.99</v>
      </c>
      <c r="AE114" s="5">
        <v>14.99</v>
      </c>
      <c r="AF114" s="6">
        <f t="shared" si="61"/>
        <v>0</v>
      </c>
      <c r="AG114" s="7">
        <f t="shared" si="62"/>
        <v>0</v>
      </c>
      <c r="AH114" s="8">
        <v>14.99</v>
      </c>
      <c r="AI114" s="5">
        <v>14.99</v>
      </c>
      <c r="AJ114" s="6">
        <f t="shared" si="63"/>
        <v>0</v>
      </c>
      <c r="AK114" s="7">
        <f t="shared" si="64"/>
        <v>0</v>
      </c>
      <c r="AL114" s="8">
        <v>16.989999999999998</v>
      </c>
      <c r="AM114" s="5">
        <v>16.989999999999998</v>
      </c>
      <c r="AN114" s="6">
        <f t="shared" si="65"/>
        <v>0</v>
      </c>
      <c r="AO114" s="7">
        <f t="shared" si="66"/>
        <v>0</v>
      </c>
      <c r="AP114" s="8">
        <v>16.989999999999998</v>
      </c>
      <c r="AQ114" s="5">
        <v>16.989999999999998</v>
      </c>
      <c r="AR114" s="6">
        <f t="shared" si="67"/>
        <v>0</v>
      </c>
      <c r="AS114" s="7">
        <f t="shared" si="68"/>
        <v>0</v>
      </c>
      <c r="AT114" s="8">
        <v>14.99</v>
      </c>
      <c r="AU114" s="5">
        <v>14.99</v>
      </c>
      <c r="AV114" s="6">
        <f t="shared" si="69"/>
        <v>0</v>
      </c>
      <c r="AW114" s="7">
        <f t="shared" si="70"/>
        <v>0</v>
      </c>
      <c r="AX114" s="8">
        <v>14.99</v>
      </c>
      <c r="AY114" s="5">
        <v>14.99</v>
      </c>
      <c r="AZ114" s="6">
        <f t="shared" si="71"/>
        <v>0</v>
      </c>
      <c r="BA114" s="7">
        <f t="shared" si="72"/>
        <v>0</v>
      </c>
      <c r="BB114" s="8">
        <v>14.99</v>
      </c>
      <c r="BC114" s="5">
        <v>14.99</v>
      </c>
      <c r="BD114" s="6">
        <f t="shared" si="73"/>
        <v>0</v>
      </c>
      <c r="BE114" s="7">
        <f t="shared" si="74"/>
        <v>0</v>
      </c>
      <c r="BF114" s="8">
        <v>14.99</v>
      </c>
      <c r="BG114" s="5">
        <v>14.99</v>
      </c>
      <c r="BH114" s="6">
        <f t="shared" si="75"/>
        <v>0</v>
      </c>
      <c r="BI114" s="7">
        <f t="shared" si="76"/>
        <v>0</v>
      </c>
      <c r="BJ114" s="8">
        <v>14.99</v>
      </c>
      <c r="BK114" s="5">
        <v>14.99</v>
      </c>
      <c r="BL114" s="6">
        <f t="shared" si="77"/>
        <v>0</v>
      </c>
      <c r="BM114" s="7">
        <f t="shared" si="78"/>
        <v>0</v>
      </c>
      <c r="BN114" s="8">
        <v>15.99</v>
      </c>
      <c r="BO114" s="5">
        <v>15.99</v>
      </c>
      <c r="BP114" s="6">
        <f t="shared" si="79"/>
        <v>0</v>
      </c>
      <c r="BQ114" s="7">
        <f t="shared" si="80"/>
        <v>0</v>
      </c>
      <c r="BR114" s="8">
        <v>14.99</v>
      </c>
      <c r="BS114" s="5">
        <v>14.99</v>
      </c>
      <c r="BT114" s="6">
        <f t="shared" si="81"/>
        <v>0</v>
      </c>
      <c r="BU114" s="7">
        <f t="shared" si="82"/>
        <v>0</v>
      </c>
      <c r="BV114">
        <f t="shared" si="43"/>
        <v>14.99</v>
      </c>
      <c r="BW114">
        <f t="shared" si="43"/>
        <v>14.99</v>
      </c>
      <c r="BX114">
        <f t="shared" si="44"/>
        <v>17.95</v>
      </c>
      <c r="BY114">
        <f t="shared" si="44"/>
        <v>17.95</v>
      </c>
      <c r="BZ114">
        <f t="shared" si="45"/>
        <v>15.69</v>
      </c>
      <c r="CA114">
        <f t="shared" si="45"/>
        <v>15.69</v>
      </c>
      <c r="CB114">
        <f t="shared" si="46"/>
        <v>1.01</v>
      </c>
      <c r="CC114">
        <f t="shared" si="46"/>
        <v>1.01</v>
      </c>
      <c r="CD114">
        <f t="shared" si="47"/>
        <v>2.96</v>
      </c>
      <c r="CE114">
        <f t="shared" si="47"/>
        <v>2.96</v>
      </c>
      <c r="CF114">
        <f t="shared" si="42"/>
        <v>18.899999999999999</v>
      </c>
      <c r="CG114">
        <f t="shared" si="42"/>
        <v>18.899999999999999</v>
      </c>
      <c r="CH114" s="20" t="b">
        <f t="shared" si="83"/>
        <v>0</v>
      </c>
    </row>
    <row r="115" spans="1:86" x14ac:dyDescent="0.25">
      <c r="A115" s="31" t="s">
        <v>178</v>
      </c>
      <c r="B115" s="31" t="s">
        <v>177</v>
      </c>
      <c r="C115" s="32">
        <v>40463</v>
      </c>
      <c r="D115" s="32" t="b">
        <f t="shared" si="48"/>
        <v>0</v>
      </c>
      <c r="E115" s="32" t="b">
        <f t="shared" si="48"/>
        <v>1</v>
      </c>
      <c r="F115" s="4">
        <v>14.99</v>
      </c>
      <c r="G115" s="5">
        <v>14.99</v>
      </c>
      <c r="H115" s="6">
        <f t="shared" si="49"/>
        <v>0</v>
      </c>
      <c r="I115" s="7">
        <f t="shared" si="50"/>
        <v>0</v>
      </c>
      <c r="J115" s="8">
        <v>14.99</v>
      </c>
      <c r="K115" s="5">
        <v>14.99</v>
      </c>
      <c r="L115" s="6">
        <f t="shared" si="51"/>
        <v>0</v>
      </c>
      <c r="M115" s="7">
        <f t="shared" si="52"/>
        <v>0</v>
      </c>
      <c r="N115" s="8"/>
      <c r="O115" s="5">
        <v>16.989999999999998</v>
      </c>
      <c r="P115" s="6" t="str">
        <f t="shared" si="53"/>
        <v/>
      </c>
      <c r="Q115" s="7" t="str">
        <f t="shared" si="54"/>
        <v/>
      </c>
      <c r="R115" s="8">
        <v>17.95</v>
      </c>
      <c r="S115" s="5">
        <v>17.95</v>
      </c>
      <c r="T115" s="6">
        <f t="shared" si="55"/>
        <v>0</v>
      </c>
      <c r="U115" s="7">
        <f t="shared" si="56"/>
        <v>0</v>
      </c>
      <c r="V115" s="8">
        <v>14.99</v>
      </c>
      <c r="W115" s="5">
        <v>14.99</v>
      </c>
      <c r="X115" s="6">
        <f t="shared" si="57"/>
        <v>0</v>
      </c>
      <c r="Y115" s="7">
        <f t="shared" si="58"/>
        <v>0</v>
      </c>
      <c r="Z115" s="8">
        <v>16.989999999999998</v>
      </c>
      <c r="AA115" s="5">
        <v>16.989999999999998</v>
      </c>
      <c r="AB115" s="6">
        <f t="shared" si="59"/>
        <v>0</v>
      </c>
      <c r="AC115" s="7">
        <f t="shared" si="60"/>
        <v>0</v>
      </c>
      <c r="AD115" s="8">
        <v>14.99</v>
      </c>
      <c r="AE115" s="5">
        <v>14.99</v>
      </c>
      <c r="AF115" s="6">
        <f t="shared" si="61"/>
        <v>0</v>
      </c>
      <c r="AG115" s="7">
        <f t="shared" si="62"/>
        <v>0</v>
      </c>
      <c r="AH115" s="8">
        <v>14.99</v>
      </c>
      <c r="AI115" s="5">
        <v>14.99</v>
      </c>
      <c r="AJ115" s="6">
        <f t="shared" si="63"/>
        <v>0</v>
      </c>
      <c r="AK115" s="7">
        <f t="shared" si="64"/>
        <v>0</v>
      </c>
      <c r="AL115" s="8">
        <v>16.989999999999998</v>
      </c>
      <c r="AM115" s="5">
        <v>16.989999999999998</v>
      </c>
      <c r="AN115" s="6">
        <f t="shared" si="65"/>
        <v>0</v>
      </c>
      <c r="AO115" s="7">
        <f t="shared" si="66"/>
        <v>0</v>
      </c>
      <c r="AP115" s="8">
        <v>16.989999999999998</v>
      </c>
      <c r="AQ115" s="5">
        <v>16.989999999999998</v>
      </c>
      <c r="AR115" s="6">
        <f t="shared" si="67"/>
        <v>0</v>
      </c>
      <c r="AS115" s="7">
        <f t="shared" si="68"/>
        <v>0</v>
      </c>
      <c r="AT115" s="8">
        <v>14.99</v>
      </c>
      <c r="AU115" s="5">
        <v>14.99</v>
      </c>
      <c r="AV115" s="6">
        <f t="shared" si="69"/>
        <v>0</v>
      </c>
      <c r="AW115" s="7">
        <f t="shared" si="70"/>
        <v>0</v>
      </c>
      <c r="AX115" s="8">
        <v>14.99</v>
      </c>
      <c r="AY115" s="5">
        <v>14.99</v>
      </c>
      <c r="AZ115" s="6">
        <f t="shared" si="71"/>
        <v>0</v>
      </c>
      <c r="BA115" s="7">
        <f t="shared" si="72"/>
        <v>0</v>
      </c>
      <c r="BB115" s="8">
        <v>14.99</v>
      </c>
      <c r="BC115" s="5">
        <v>14.99</v>
      </c>
      <c r="BD115" s="6">
        <f t="shared" si="73"/>
        <v>0</v>
      </c>
      <c r="BE115" s="7">
        <f t="shared" si="74"/>
        <v>0</v>
      </c>
      <c r="BF115" s="8">
        <v>14.99</v>
      </c>
      <c r="BG115" s="5">
        <v>14.99</v>
      </c>
      <c r="BH115" s="6">
        <f t="shared" si="75"/>
        <v>0</v>
      </c>
      <c r="BI115" s="7">
        <f t="shared" si="76"/>
        <v>0</v>
      </c>
      <c r="BJ115" s="8">
        <v>14.99</v>
      </c>
      <c r="BK115" s="5">
        <v>14.99</v>
      </c>
      <c r="BL115" s="6">
        <f t="shared" si="77"/>
        <v>0</v>
      </c>
      <c r="BM115" s="7">
        <f t="shared" si="78"/>
        <v>0</v>
      </c>
      <c r="BN115" s="8">
        <v>15.99</v>
      </c>
      <c r="BO115" s="5">
        <v>15.99</v>
      </c>
      <c r="BP115" s="6">
        <f t="shared" si="79"/>
        <v>0</v>
      </c>
      <c r="BQ115" s="7">
        <f t="shared" si="80"/>
        <v>0</v>
      </c>
      <c r="BR115" s="8">
        <v>14.99</v>
      </c>
      <c r="BS115" s="5">
        <v>14.99</v>
      </c>
      <c r="BT115" s="6">
        <f t="shared" si="81"/>
        <v>0</v>
      </c>
      <c r="BU115" s="7">
        <f t="shared" si="82"/>
        <v>0</v>
      </c>
      <c r="BV115">
        <f t="shared" si="43"/>
        <v>14.99</v>
      </c>
      <c r="BW115">
        <f t="shared" si="43"/>
        <v>14.99</v>
      </c>
      <c r="BX115">
        <f t="shared" si="44"/>
        <v>17.95</v>
      </c>
      <c r="BY115">
        <f t="shared" si="44"/>
        <v>17.95</v>
      </c>
      <c r="BZ115">
        <f t="shared" si="45"/>
        <v>15.61</v>
      </c>
      <c r="CA115">
        <f t="shared" si="45"/>
        <v>15.69</v>
      </c>
      <c r="CB115">
        <f t="shared" si="46"/>
        <v>0.99</v>
      </c>
      <c r="CC115">
        <f t="shared" si="46"/>
        <v>1.01</v>
      </c>
      <c r="CD115">
        <f t="shared" si="47"/>
        <v>2.96</v>
      </c>
      <c r="CE115">
        <f t="shared" si="47"/>
        <v>2.96</v>
      </c>
      <c r="CF115">
        <f t="shared" si="42"/>
        <v>19</v>
      </c>
      <c r="CG115">
        <f t="shared" si="42"/>
        <v>18.899999999999999</v>
      </c>
      <c r="CH115" s="20" t="b">
        <f t="shared" si="83"/>
        <v>1</v>
      </c>
    </row>
    <row r="116" spans="1:86" x14ac:dyDescent="0.25">
      <c r="A116" s="31" t="s">
        <v>179</v>
      </c>
      <c r="B116" s="31" t="s">
        <v>177</v>
      </c>
      <c r="C116" s="32">
        <v>40494</v>
      </c>
      <c r="D116" s="32" t="b">
        <f t="shared" si="48"/>
        <v>1</v>
      </c>
      <c r="E116" s="32" t="b">
        <f t="shared" si="48"/>
        <v>1</v>
      </c>
      <c r="F116" s="4">
        <v>9.99</v>
      </c>
      <c r="G116" s="5">
        <v>9.99</v>
      </c>
      <c r="H116" s="6">
        <f t="shared" si="49"/>
        <v>0</v>
      </c>
      <c r="I116" s="7">
        <f t="shared" si="50"/>
        <v>0</v>
      </c>
      <c r="J116" s="8">
        <v>9.99</v>
      </c>
      <c r="K116" s="5">
        <v>9.99</v>
      </c>
      <c r="L116" s="6">
        <f t="shared" si="51"/>
        <v>0</v>
      </c>
      <c r="M116" s="7">
        <f t="shared" si="52"/>
        <v>0</v>
      </c>
      <c r="N116" s="8">
        <v>9.99</v>
      </c>
      <c r="O116" s="5">
        <v>9.99</v>
      </c>
      <c r="P116" s="6">
        <f t="shared" si="53"/>
        <v>0</v>
      </c>
      <c r="Q116" s="7">
        <f t="shared" si="54"/>
        <v>0</v>
      </c>
      <c r="R116" s="8">
        <v>12.95</v>
      </c>
      <c r="S116" s="5">
        <v>12.95</v>
      </c>
      <c r="T116" s="6">
        <f t="shared" si="55"/>
        <v>0</v>
      </c>
      <c r="U116" s="7">
        <f t="shared" si="56"/>
        <v>0</v>
      </c>
      <c r="V116" s="8">
        <v>9.99</v>
      </c>
      <c r="W116" s="5">
        <v>9.99</v>
      </c>
      <c r="X116" s="6">
        <f t="shared" si="57"/>
        <v>0</v>
      </c>
      <c r="Y116" s="7">
        <f t="shared" si="58"/>
        <v>0</v>
      </c>
      <c r="Z116" s="8">
        <v>10.99</v>
      </c>
      <c r="AA116" s="5">
        <v>10.99</v>
      </c>
      <c r="AB116" s="6">
        <f t="shared" si="59"/>
        <v>0</v>
      </c>
      <c r="AC116" s="7">
        <f t="shared" si="60"/>
        <v>0</v>
      </c>
      <c r="AD116" s="8">
        <v>9.99</v>
      </c>
      <c r="AE116" s="5">
        <v>9.99</v>
      </c>
      <c r="AF116" s="6">
        <f t="shared" si="61"/>
        <v>0</v>
      </c>
      <c r="AG116" s="7">
        <f t="shared" si="62"/>
        <v>0</v>
      </c>
      <c r="AH116" s="8">
        <v>9.99</v>
      </c>
      <c r="AI116" s="5">
        <v>9.99</v>
      </c>
      <c r="AJ116" s="6">
        <f t="shared" si="63"/>
        <v>0</v>
      </c>
      <c r="AK116" s="7">
        <f t="shared" si="64"/>
        <v>0</v>
      </c>
      <c r="AL116" s="8">
        <v>9.99</v>
      </c>
      <c r="AM116" s="5">
        <v>9.99</v>
      </c>
      <c r="AN116" s="6">
        <f t="shared" si="65"/>
        <v>0</v>
      </c>
      <c r="AO116" s="7">
        <f t="shared" si="66"/>
        <v>0</v>
      </c>
      <c r="AP116" s="8">
        <v>9.99</v>
      </c>
      <c r="AQ116" s="5">
        <v>9.99</v>
      </c>
      <c r="AR116" s="6">
        <f t="shared" si="67"/>
        <v>0</v>
      </c>
      <c r="AS116" s="7">
        <f t="shared" si="68"/>
        <v>0</v>
      </c>
      <c r="AT116" s="8">
        <v>9.99</v>
      </c>
      <c r="AU116" s="5">
        <v>9.99</v>
      </c>
      <c r="AV116" s="6">
        <f t="shared" si="69"/>
        <v>0</v>
      </c>
      <c r="AW116" s="7">
        <f t="shared" si="70"/>
        <v>0</v>
      </c>
      <c r="AX116" s="8">
        <v>9.99</v>
      </c>
      <c r="AY116" s="5">
        <v>9.99</v>
      </c>
      <c r="AZ116" s="6">
        <f t="shared" si="71"/>
        <v>0</v>
      </c>
      <c r="BA116" s="7">
        <f t="shared" si="72"/>
        <v>0</v>
      </c>
      <c r="BB116" s="8">
        <v>9.99</v>
      </c>
      <c r="BC116" s="5">
        <v>9.99</v>
      </c>
      <c r="BD116" s="6">
        <f t="shared" si="73"/>
        <v>0</v>
      </c>
      <c r="BE116" s="7">
        <f t="shared" si="74"/>
        <v>0</v>
      </c>
      <c r="BF116" s="8">
        <v>9.99</v>
      </c>
      <c r="BG116" s="5">
        <v>9.99</v>
      </c>
      <c r="BH116" s="6">
        <f t="shared" si="75"/>
        <v>0</v>
      </c>
      <c r="BI116" s="7">
        <f t="shared" si="76"/>
        <v>0</v>
      </c>
      <c r="BJ116" s="8">
        <v>9.99</v>
      </c>
      <c r="BK116" s="5">
        <v>9.99</v>
      </c>
      <c r="BL116" s="6">
        <f t="shared" si="77"/>
        <v>0</v>
      </c>
      <c r="BM116" s="7">
        <f t="shared" si="78"/>
        <v>0</v>
      </c>
      <c r="BN116" s="8">
        <v>9.99</v>
      </c>
      <c r="BO116" s="5">
        <v>9.99</v>
      </c>
      <c r="BP116" s="6">
        <f t="shared" si="79"/>
        <v>0</v>
      </c>
      <c r="BQ116" s="7">
        <f t="shared" si="80"/>
        <v>0</v>
      </c>
      <c r="BR116" s="8">
        <v>9.99</v>
      </c>
      <c r="BS116" s="5">
        <v>9.99</v>
      </c>
      <c r="BT116" s="6">
        <f t="shared" si="81"/>
        <v>0</v>
      </c>
      <c r="BU116" s="7">
        <f t="shared" si="82"/>
        <v>0</v>
      </c>
      <c r="BV116">
        <f t="shared" si="43"/>
        <v>9.99</v>
      </c>
      <c r="BW116">
        <f t="shared" si="43"/>
        <v>9.99</v>
      </c>
      <c r="BX116">
        <f t="shared" si="44"/>
        <v>12.95</v>
      </c>
      <c r="BY116">
        <f t="shared" si="44"/>
        <v>12.95</v>
      </c>
      <c r="BZ116">
        <f t="shared" si="45"/>
        <v>10.220000000000001</v>
      </c>
      <c r="CA116">
        <f t="shared" si="45"/>
        <v>10.220000000000001</v>
      </c>
      <c r="CB116">
        <f t="shared" si="46"/>
        <v>0.72</v>
      </c>
      <c r="CC116">
        <f t="shared" si="46"/>
        <v>0.72</v>
      </c>
      <c r="CD116">
        <f t="shared" si="47"/>
        <v>2.96</v>
      </c>
      <c r="CE116">
        <f t="shared" si="47"/>
        <v>2.96</v>
      </c>
      <c r="CF116">
        <f t="shared" si="42"/>
        <v>29</v>
      </c>
      <c r="CG116">
        <f t="shared" si="42"/>
        <v>29</v>
      </c>
      <c r="CH116" s="20" t="b">
        <f t="shared" si="83"/>
        <v>0</v>
      </c>
    </row>
    <row r="117" spans="1:86" x14ac:dyDescent="0.25">
      <c r="A117" s="31" t="s">
        <v>180</v>
      </c>
      <c r="B117" s="31" t="s">
        <v>177</v>
      </c>
      <c r="C117" s="32">
        <v>40498</v>
      </c>
      <c r="D117" s="32" t="b">
        <f t="shared" si="48"/>
        <v>1</v>
      </c>
      <c r="E117" s="32" t="b">
        <f t="shared" si="48"/>
        <v>1</v>
      </c>
      <c r="F117" s="4">
        <v>14.99</v>
      </c>
      <c r="G117" s="5">
        <v>14.99</v>
      </c>
      <c r="H117" s="6">
        <f t="shared" si="49"/>
        <v>0</v>
      </c>
      <c r="I117" s="7">
        <f t="shared" si="50"/>
        <v>0</v>
      </c>
      <c r="J117" s="8">
        <v>14.99</v>
      </c>
      <c r="K117" s="5">
        <v>14.99</v>
      </c>
      <c r="L117" s="6">
        <f t="shared" si="51"/>
        <v>0</v>
      </c>
      <c r="M117" s="7">
        <f t="shared" si="52"/>
        <v>0</v>
      </c>
      <c r="N117" s="8">
        <v>16.989999999999998</v>
      </c>
      <c r="O117" s="5">
        <v>16.989999999999998</v>
      </c>
      <c r="P117" s="6">
        <f t="shared" si="53"/>
        <v>0</v>
      </c>
      <c r="Q117" s="7">
        <f t="shared" si="54"/>
        <v>0</v>
      </c>
      <c r="R117" s="8">
        <v>17.95</v>
      </c>
      <c r="S117" s="5">
        <v>17.95</v>
      </c>
      <c r="T117" s="6">
        <f t="shared" si="55"/>
        <v>0</v>
      </c>
      <c r="U117" s="7">
        <f t="shared" si="56"/>
        <v>0</v>
      </c>
      <c r="V117" s="8">
        <v>14.99</v>
      </c>
      <c r="W117" s="5">
        <v>14.99</v>
      </c>
      <c r="X117" s="6">
        <f t="shared" si="57"/>
        <v>0</v>
      </c>
      <c r="Y117" s="7">
        <f t="shared" si="58"/>
        <v>0</v>
      </c>
      <c r="Z117" s="8">
        <v>16.989999999999998</v>
      </c>
      <c r="AA117" s="5">
        <v>16.989999999999998</v>
      </c>
      <c r="AB117" s="6">
        <f t="shared" si="59"/>
        <v>0</v>
      </c>
      <c r="AC117" s="7">
        <f t="shared" si="60"/>
        <v>0</v>
      </c>
      <c r="AD117" s="8">
        <v>14.99</v>
      </c>
      <c r="AE117" s="5">
        <v>14.99</v>
      </c>
      <c r="AF117" s="6">
        <f t="shared" si="61"/>
        <v>0</v>
      </c>
      <c r="AG117" s="7">
        <f t="shared" si="62"/>
        <v>0</v>
      </c>
      <c r="AH117" s="8">
        <v>14.99</v>
      </c>
      <c r="AI117" s="5">
        <v>14.99</v>
      </c>
      <c r="AJ117" s="6">
        <f t="shared" si="63"/>
        <v>0</v>
      </c>
      <c r="AK117" s="7">
        <f t="shared" si="64"/>
        <v>0</v>
      </c>
      <c r="AL117" s="8">
        <v>16.989999999999998</v>
      </c>
      <c r="AM117" s="5">
        <v>16.989999999999998</v>
      </c>
      <c r="AN117" s="6">
        <f t="shared" si="65"/>
        <v>0</v>
      </c>
      <c r="AO117" s="7">
        <f t="shared" si="66"/>
        <v>0</v>
      </c>
      <c r="AP117" s="8">
        <v>16.989999999999998</v>
      </c>
      <c r="AQ117" s="5">
        <v>16.989999999999998</v>
      </c>
      <c r="AR117" s="6">
        <f t="shared" si="67"/>
        <v>0</v>
      </c>
      <c r="AS117" s="7">
        <f t="shared" si="68"/>
        <v>0</v>
      </c>
      <c r="AT117" s="8">
        <v>14.99</v>
      </c>
      <c r="AU117" s="5">
        <v>14.99</v>
      </c>
      <c r="AV117" s="6">
        <f t="shared" si="69"/>
        <v>0</v>
      </c>
      <c r="AW117" s="7">
        <f t="shared" si="70"/>
        <v>0</v>
      </c>
      <c r="AX117" s="8">
        <v>14.99</v>
      </c>
      <c r="AY117" s="5">
        <v>14.99</v>
      </c>
      <c r="AZ117" s="6">
        <f t="shared" si="71"/>
        <v>0</v>
      </c>
      <c r="BA117" s="7">
        <f t="shared" si="72"/>
        <v>0</v>
      </c>
      <c r="BB117" s="8">
        <v>14.99</v>
      </c>
      <c r="BC117" s="5">
        <v>14.99</v>
      </c>
      <c r="BD117" s="6">
        <f t="shared" si="73"/>
        <v>0</v>
      </c>
      <c r="BE117" s="7">
        <f t="shared" si="74"/>
        <v>0</v>
      </c>
      <c r="BF117" s="8">
        <v>14.99</v>
      </c>
      <c r="BG117" s="5">
        <v>14.99</v>
      </c>
      <c r="BH117" s="6">
        <f t="shared" si="75"/>
        <v>0</v>
      </c>
      <c r="BI117" s="7">
        <f t="shared" si="76"/>
        <v>0</v>
      </c>
      <c r="BJ117" s="8">
        <v>14.99</v>
      </c>
      <c r="BK117" s="5">
        <v>14.99</v>
      </c>
      <c r="BL117" s="6">
        <f t="shared" si="77"/>
        <v>0</v>
      </c>
      <c r="BM117" s="7">
        <f t="shared" si="78"/>
        <v>0</v>
      </c>
      <c r="BN117" s="8">
        <v>15.99</v>
      </c>
      <c r="BO117" s="5">
        <v>15.99</v>
      </c>
      <c r="BP117" s="6">
        <f t="shared" si="79"/>
        <v>0</v>
      </c>
      <c r="BQ117" s="7">
        <f t="shared" si="80"/>
        <v>0</v>
      </c>
      <c r="BR117" s="8">
        <v>14.99</v>
      </c>
      <c r="BS117" s="5">
        <v>14.99</v>
      </c>
      <c r="BT117" s="6">
        <f t="shared" si="81"/>
        <v>0</v>
      </c>
      <c r="BU117" s="7">
        <f t="shared" si="82"/>
        <v>0</v>
      </c>
      <c r="BV117">
        <f t="shared" si="43"/>
        <v>14.99</v>
      </c>
      <c r="BW117">
        <f t="shared" si="43"/>
        <v>14.99</v>
      </c>
      <c r="BX117">
        <f t="shared" si="44"/>
        <v>17.95</v>
      </c>
      <c r="BY117">
        <f t="shared" si="44"/>
        <v>17.95</v>
      </c>
      <c r="BZ117">
        <f t="shared" si="45"/>
        <v>15.69</v>
      </c>
      <c r="CA117">
        <f t="shared" si="45"/>
        <v>15.69</v>
      </c>
      <c r="CB117">
        <f t="shared" si="46"/>
        <v>1.01</v>
      </c>
      <c r="CC117">
        <f t="shared" si="46"/>
        <v>1.01</v>
      </c>
      <c r="CD117">
        <f t="shared" si="47"/>
        <v>2.96</v>
      </c>
      <c r="CE117">
        <f t="shared" si="47"/>
        <v>2.96</v>
      </c>
      <c r="CF117">
        <f t="shared" si="42"/>
        <v>18.899999999999999</v>
      </c>
      <c r="CG117">
        <f t="shared" si="42"/>
        <v>18.899999999999999</v>
      </c>
      <c r="CH117" s="20" t="b">
        <f t="shared" si="83"/>
        <v>0</v>
      </c>
    </row>
    <row r="118" spans="1:86" x14ac:dyDescent="0.25">
      <c r="A118" s="31" t="s">
        <v>181</v>
      </c>
      <c r="B118" s="31" t="s">
        <v>168</v>
      </c>
      <c r="C118" s="32">
        <v>40516</v>
      </c>
      <c r="D118" s="32" t="b">
        <f t="shared" si="48"/>
        <v>1</v>
      </c>
      <c r="E118" s="32" t="b">
        <f t="shared" si="48"/>
        <v>1</v>
      </c>
      <c r="F118" s="4">
        <v>34.99</v>
      </c>
      <c r="G118" s="5">
        <v>34.99</v>
      </c>
      <c r="H118" s="6">
        <f t="shared" si="49"/>
        <v>0</v>
      </c>
      <c r="I118" s="7">
        <f t="shared" si="50"/>
        <v>0</v>
      </c>
      <c r="J118" s="8">
        <v>34.99</v>
      </c>
      <c r="K118" s="5">
        <v>34.99</v>
      </c>
      <c r="L118" s="6">
        <f t="shared" si="51"/>
        <v>0</v>
      </c>
      <c r="M118" s="7">
        <f t="shared" si="52"/>
        <v>0</v>
      </c>
      <c r="N118" s="8">
        <v>39.99</v>
      </c>
      <c r="O118" s="5">
        <v>39.99</v>
      </c>
      <c r="P118" s="6">
        <f t="shared" si="53"/>
        <v>0</v>
      </c>
      <c r="Q118" s="7">
        <f t="shared" si="54"/>
        <v>0</v>
      </c>
      <c r="R118" s="8">
        <v>44.95</v>
      </c>
      <c r="S118" s="5">
        <v>44.95</v>
      </c>
      <c r="T118" s="6">
        <f t="shared" si="55"/>
        <v>0</v>
      </c>
      <c r="U118" s="7">
        <f t="shared" si="56"/>
        <v>0</v>
      </c>
      <c r="V118" s="8">
        <v>34.99</v>
      </c>
      <c r="W118" s="5">
        <v>34.99</v>
      </c>
      <c r="X118" s="6">
        <f t="shared" si="57"/>
        <v>0</v>
      </c>
      <c r="Y118" s="7">
        <f t="shared" si="58"/>
        <v>0</v>
      </c>
      <c r="Z118" s="8">
        <v>37.99</v>
      </c>
      <c r="AA118" s="5">
        <v>37.99</v>
      </c>
      <c r="AB118" s="6">
        <f t="shared" si="59"/>
        <v>0</v>
      </c>
      <c r="AC118" s="7">
        <f t="shared" si="60"/>
        <v>0</v>
      </c>
      <c r="AD118" s="8">
        <v>34.99</v>
      </c>
      <c r="AE118" s="5">
        <v>34.99</v>
      </c>
      <c r="AF118" s="6">
        <f t="shared" si="61"/>
        <v>0</v>
      </c>
      <c r="AG118" s="7">
        <f t="shared" si="62"/>
        <v>0</v>
      </c>
      <c r="AH118" s="8">
        <v>34.99</v>
      </c>
      <c r="AI118" s="5">
        <v>34.99</v>
      </c>
      <c r="AJ118" s="6">
        <f t="shared" si="63"/>
        <v>0</v>
      </c>
      <c r="AK118" s="7">
        <f t="shared" si="64"/>
        <v>0</v>
      </c>
      <c r="AL118" s="8">
        <v>39.99</v>
      </c>
      <c r="AM118" s="5">
        <v>39.99</v>
      </c>
      <c r="AN118" s="6">
        <f t="shared" si="65"/>
        <v>0</v>
      </c>
      <c r="AO118" s="7">
        <f t="shared" si="66"/>
        <v>0</v>
      </c>
      <c r="AP118" s="8">
        <v>39.99</v>
      </c>
      <c r="AQ118" s="5">
        <v>39.99</v>
      </c>
      <c r="AR118" s="6">
        <f t="shared" si="67"/>
        <v>0</v>
      </c>
      <c r="AS118" s="7">
        <f t="shared" si="68"/>
        <v>0</v>
      </c>
      <c r="AT118" s="8">
        <v>34.99</v>
      </c>
      <c r="AU118" s="5">
        <v>34.99</v>
      </c>
      <c r="AV118" s="6">
        <f t="shared" si="69"/>
        <v>0</v>
      </c>
      <c r="AW118" s="7">
        <f t="shared" si="70"/>
        <v>0</v>
      </c>
      <c r="AX118" s="8">
        <v>34.99</v>
      </c>
      <c r="AY118" s="5">
        <v>34.99</v>
      </c>
      <c r="AZ118" s="6">
        <f t="shared" si="71"/>
        <v>0</v>
      </c>
      <c r="BA118" s="7">
        <f t="shared" si="72"/>
        <v>0</v>
      </c>
      <c r="BB118" s="8">
        <v>34.99</v>
      </c>
      <c r="BC118" s="5">
        <v>34.99</v>
      </c>
      <c r="BD118" s="6">
        <f t="shared" si="73"/>
        <v>0</v>
      </c>
      <c r="BE118" s="7">
        <f t="shared" si="74"/>
        <v>0</v>
      </c>
      <c r="BF118" s="8">
        <v>35.99</v>
      </c>
      <c r="BG118" s="5">
        <v>34.99</v>
      </c>
      <c r="BH118" s="6">
        <f t="shared" si="75"/>
        <v>-1</v>
      </c>
      <c r="BI118" s="7">
        <f t="shared" si="76"/>
        <v>-2.8</v>
      </c>
      <c r="BJ118" s="8">
        <v>34.99</v>
      </c>
      <c r="BK118" s="5">
        <v>34.99</v>
      </c>
      <c r="BL118" s="6">
        <f t="shared" si="77"/>
        <v>0</v>
      </c>
      <c r="BM118" s="7">
        <f t="shared" si="78"/>
        <v>0</v>
      </c>
      <c r="BN118" s="8">
        <v>39.99</v>
      </c>
      <c r="BO118" s="5">
        <v>39.99</v>
      </c>
      <c r="BP118" s="6">
        <f t="shared" si="79"/>
        <v>0</v>
      </c>
      <c r="BQ118" s="7">
        <f t="shared" si="80"/>
        <v>0</v>
      </c>
      <c r="BR118" s="8">
        <v>35.99</v>
      </c>
      <c r="BS118" s="5">
        <v>34.99</v>
      </c>
      <c r="BT118" s="6">
        <f t="shared" si="81"/>
        <v>-1</v>
      </c>
      <c r="BU118" s="7">
        <f t="shared" si="82"/>
        <v>-2.8</v>
      </c>
      <c r="BV118">
        <f t="shared" si="43"/>
        <v>34.99</v>
      </c>
      <c r="BW118">
        <f t="shared" si="43"/>
        <v>34.99</v>
      </c>
      <c r="BX118">
        <f t="shared" si="44"/>
        <v>44.95</v>
      </c>
      <c r="BY118">
        <f t="shared" si="44"/>
        <v>44.95</v>
      </c>
      <c r="BZ118">
        <f t="shared" si="45"/>
        <v>37.049999999999997</v>
      </c>
      <c r="CA118">
        <f t="shared" si="45"/>
        <v>36.93</v>
      </c>
      <c r="CB118">
        <f t="shared" si="46"/>
        <v>2.85</v>
      </c>
      <c r="CC118">
        <f t="shared" si="46"/>
        <v>2.91</v>
      </c>
      <c r="CD118">
        <f t="shared" si="47"/>
        <v>9.9600000000000009</v>
      </c>
      <c r="CE118">
        <f t="shared" si="47"/>
        <v>9.9600000000000009</v>
      </c>
      <c r="CF118">
        <f t="shared" si="42"/>
        <v>26.9</v>
      </c>
      <c r="CG118">
        <f t="shared" si="42"/>
        <v>27</v>
      </c>
      <c r="CH118" s="20" t="b">
        <f t="shared" si="83"/>
        <v>1</v>
      </c>
    </row>
    <row r="119" spans="1:86" x14ac:dyDescent="0.25">
      <c r="A119" s="31" t="s">
        <v>182</v>
      </c>
      <c r="B119" s="31" t="s">
        <v>183</v>
      </c>
      <c r="C119" s="32">
        <v>41166</v>
      </c>
      <c r="D119" s="32" t="b">
        <f t="shared" si="48"/>
        <v>1</v>
      </c>
      <c r="E119" s="32" t="b">
        <f t="shared" si="48"/>
        <v>1</v>
      </c>
      <c r="F119" s="4">
        <v>34.99</v>
      </c>
      <c r="G119" s="5">
        <v>29.99</v>
      </c>
      <c r="H119" s="6">
        <f t="shared" si="49"/>
        <v>-5.0000000000000036</v>
      </c>
      <c r="I119" s="7">
        <f t="shared" si="50"/>
        <v>-14.3</v>
      </c>
      <c r="J119" s="8">
        <v>29.99</v>
      </c>
      <c r="K119" s="5">
        <v>29.99</v>
      </c>
      <c r="L119" s="6">
        <f t="shared" si="51"/>
        <v>0</v>
      </c>
      <c r="M119" s="7">
        <f t="shared" si="52"/>
        <v>0</v>
      </c>
      <c r="N119" s="8">
        <v>34.99</v>
      </c>
      <c r="O119" s="5">
        <v>34.99</v>
      </c>
      <c r="P119" s="6">
        <f t="shared" si="53"/>
        <v>0</v>
      </c>
      <c r="Q119" s="7">
        <f t="shared" si="54"/>
        <v>0</v>
      </c>
      <c r="R119" s="8">
        <v>34.950000000000003</v>
      </c>
      <c r="S119" s="5">
        <v>34.950000000000003</v>
      </c>
      <c r="T119" s="6">
        <f t="shared" si="55"/>
        <v>0</v>
      </c>
      <c r="U119" s="7">
        <f t="shared" si="56"/>
        <v>0</v>
      </c>
      <c r="V119" s="8">
        <v>29.99</v>
      </c>
      <c r="W119" s="5">
        <v>29.99</v>
      </c>
      <c r="X119" s="6">
        <f t="shared" si="57"/>
        <v>0</v>
      </c>
      <c r="Y119" s="7">
        <f t="shared" si="58"/>
        <v>0</v>
      </c>
      <c r="Z119" s="8">
        <v>34.99</v>
      </c>
      <c r="AA119" s="5">
        <v>34.99</v>
      </c>
      <c r="AB119" s="6">
        <f t="shared" si="59"/>
        <v>0</v>
      </c>
      <c r="AC119" s="7">
        <f t="shared" si="60"/>
        <v>0</v>
      </c>
      <c r="AD119" s="8">
        <v>29.99</v>
      </c>
      <c r="AE119" s="5">
        <v>29.99</v>
      </c>
      <c r="AF119" s="6">
        <f t="shared" si="61"/>
        <v>0</v>
      </c>
      <c r="AG119" s="7">
        <f t="shared" si="62"/>
        <v>0</v>
      </c>
      <c r="AH119" s="8">
        <v>29.99</v>
      </c>
      <c r="AI119" s="5">
        <v>29.99</v>
      </c>
      <c r="AJ119" s="6">
        <f t="shared" si="63"/>
        <v>0</v>
      </c>
      <c r="AK119" s="7">
        <f t="shared" si="64"/>
        <v>0</v>
      </c>
      <c r="AL119" s="8">
        <v>34.99</v>
      </c>
      <c r="AM119" s="5">
        <v>34.99</v>
      </c>
      <c r="AN119" s="6">
        <f t="shared" si="65"/>
        <v>0</v>
      </c>
      <c r="AO119" s="7">
        <f t="shared" si="66"/>
        <v>0</v>
      </c>
      <c r="AP119" s="8">
        <v>34.99</v>
      </c>
      <c r="AQ119" s="5">
        <v>34.99</v>
      </c>
      <c r="AR119" s="6">
        <f t="shared" si="67"/>
        <v>0</v>
      </c>
      <c r="AS119" s="7">
        <f t="shared" si="68"/>
        <v>0</v>
      </c>
      <c r="AT119" s="8">
        <v>34.99</v>
      </c>
      <c r="AU119" s="5">
        <v>29.99</v>
      </c>
      <c r="AV119" s="6">
        <f t="shared" si="69"/>
        <v>-5.0000000000000036</v>
      </c>
      <c r="AW119" s="7">
        <f t="shared" si="70"/>
        <v>-14.3</v>
      </c>
      <c r="AX119" s="8">
        <v>34.99</v>
      </c>
      <c r="AY119" s="5">
        <v>29.99</v>
      </c>
      <c r="AZ119" s="6">
        <f t="shared" si="71"/>
        <v>-5.0000000000000036</v>
      </c>
      <c r="BA119" s="7">
        <f t="shared" si="72"/>
        <v>-14.3</v>
      </c>
      <c r="BB119" s="8">
        <v>29.99</v>
      </c>
      <c r="BC119" s="5">
        <v>29.99</v>
      </c>
      <c r="BD119" s="6">
        <f t="shared" si="73"/>
        <v>0</v>
      </c>
      <c r="BE119" s="7">
        <f t="shared" si="74"/>
        <v>0</v>
      </c>
      <c r="BF119" s="8">
        <v>29.99</v>
      </c>
      <c r="BG119" s="5">
        <v>29.99</v>
      </c>
      <c r="BH119" s="6">
        <f t="shared" si="75"/>
        <v>0</v>
      </c>
      <c r="BI119" s="7">
        <f t="shared" si="76"/>
        <v>0</v>
      </c>
      <c r="BJ119" s="8">
        <v>29.99</v>
      </c>
      <c r="BK119" s="5">
        <v>27.99</v>
      </c>
      <c r="BL119" s="6">
        <f t="shared" si="77"/>
        <v>-2</v>
      </c>
      <c r="BM119" s="7">
        <f t="shared" si="78"/>
        <v>-6.7</v>
      </c>
      <c r="BN119" s="8">
        <v>34.99</v>
      </c>
      <c r="BO119" s="5">
        <v>29.99</v>
      </c>
      <c r="BP119" s="6">
        <f t="shared" si="79"/>
        <v>-5.0000000000000036</v>
      </c>
      <c r="BQ119" s="7">
        <f t="shared" si="80"/>
        <v>-14.3</v>
      </c>
      <c r="BR119" s="8">
        <v>29.99</v>
      </c>
      <c r="BS119" s="5">
        <v>29.99</v>
      </c>
      <c r="BT119" s="6">
        <f t="shared" si="81"/>
        <v>0</v>
      </c>
      <c r="BU119" s="7">
        <f t="shared" si="82"/>
        <v>0</v>
      </c>
      <c r="BV119">
        <f t="shared" si="43"/>
        <v>29.99</v>
      </c>
      <c r="BW119">
        <f t="shared" si="43"/>
        <v>27.99</v>
      </c>
      <c r="BX119">
        <f t="shared" si="44"/>
        <v>34.99</v>
      </c>
      <c r="BY119">
        <f t="shared" si="44"/>
        <v>34.99</v>
      </c>
      <c r="BZ119">
        <f t="shared" si="45"/>
        <v>32.630000000000003</v>
      </c>
      <c r="CA119">
        <f t="shared" si="45"/>
        <v>31.34</v>
      </c>
      <c r="CB119">
        <f t="shared" si="46"/>
        <v>2.4900000000000002</v>
      </c>
      <c r="CC119">
        <f t="shared" si="46"/>
        <v>2.4</v>
      </c>
      <c r="CD119">
        <f t="shared" si="47"/>
        <v>5</v>
      </c>
      <c r="CE119">
        <f t="shared" si="47"/>
        <v>7</v>
      </c>
      <c r="CF119">
        <f t="shared" si="42"/>
        <v>15.3</v>
      </c>
      <c r="CG119">
        <f t="shared" si="42"/>
        <v>22.3</v>
      </c>
      <c r="CH119" s="20" t="b">
        <f t="shared" si="83"/>
        <v>1</v>
      </c>
    </row>
    <row r="120" spans="1:86" x14ac:dyDescent="0.25">
      <c r="A120" s="31" t="s">
        <v>184</v>
      </c>
      <c r="B120" s="31" t="s">
        <v>183</v>
      </c>
      <c r="C120" s="32">
        <v>41168</v>
      </c>
      <c r="D120" s="32" t="b">
        <f t="shared" si="48"/>
        <v>1</v>
      </c>
      <c r="E120" s="32" t="b">
        <f t="shared" si="48"/>
        <v>1</v>
      </c>
      <c r="F120" s="4">
        <v>44.99</v>
      </c>
      <c r="G120" s="5">
        <v>39.99</v>
      </c>
      <c r="H120" s="6">
        <f t="shared" si="49"/>
        <v>-5</v>
      </c>
      <c r="I120" s="7">
        <f t="shared" si="50"/>
        <v>-11.1</v>
      </c>
      <c r="J120" s="8">
        <v>39.99</v>
      </c>
      <c r="K120" s="5">
        <v>39.99</v>
      </c>
      <c r="L120" s="6">
        <f t="shared" si="51"/>
        <v>0</v>
      </c>
      <c r="M120" s="7">
        <f t="shared" si="52"/>
        <v>0</v>
      </c>
      <c r="N120" s="8">
        <v>44.99</v>
      </c>
      <c r="O120" s="5">
        <v>44.99</v>
      </c>
      <c r="P120" s="6">
        <f t="shared" si="53"/>
        <v>0</v>
      </c>
      <c r="Q120" s="7">
        <f t="shared" si="54"/>
        <v>0</v>
      </c>
      <c r="R120" s="8">
        <v>49.95</v>
      </c>
      <c r="S120" s="5">
        <v>49.95</v>
      </c>
      <c r="T120" s="6">
        <f t="shared" si="55"/>
        <v>0</v>
      </c>
      <c r="U120" s="7">
        <f t="shared" si="56"/>
        <v>0</v>
      </c>
      <c r="V120" s="8">
        <v>39.99</v>
      </c>
      <c r="W120" s="5">
        <v>39.99</v>
      </c>
      <c r="X120" s="6">
        <f t="shared" si="57"/>
        <v>0</v>
      </c>
      <c r="Y120" s="7">
        <f t="shared" si="58"/>
        <v>0</v>
      </c>
      <c r="Z120" s="8">
        <v>49.99</v>
      </c>
      <c r="AA120" s="5">
        <v>49.99</v>
      </c>
      <c r="AB120" s="6">
        <f t="shared" si="59"/>
        <v>0</v>
      </c>
      <c r="AC120" s="7">
        <f t="shared" si="60"/>
        <v>0</v>
      </c>
      <c r="AD120" s="8">
        <v>42.99</v>
      </c>
      <c r="AE120" s="5">
        <v>39.99</v>
      </c>
      <c r="AF120" s="6">
        <f t="shared" si="61"/>
        <v>-3</v>
      </c>
      <c r="AG120" s="7">
        <f t="shared" si="62"/>
        <v>-7</v>
      </c>
      <c r="AH120" s="8">
        <v>39.99</v>
      </c>
      <c r="AI120" s="5">
        <v>39.99</v>
      </c>
      <c r="AJ120" s="6">
        <f t="shared" si="63"/>
        <v>0</v>
      </c>
      <c r="AK120" s="7">
        <f t="shared" si="64"/>
        <v>0</v>
      </c>
      <c r="AL120" s="8">
        <v>44.99</v>
      </c>
      <c r="AM120" s="5">
        <v>44.99</v>
      </c>
      <c r="AN120" s="6">
        <f t="shared" si="65"/>
        <v>0</v>
      </c>
      <c r="AO120" s="7">
        <f t="shared" si="66"/>
        <v>0</v>
      </c>
      <c r="AP120" s="8">
        <v>44.99</v>
      </c>
      <c r="AQ120" s="5">
        <v>44.99</v>
      </c>
      <c r="AR120" s="6">
        <f t="shared" si="67"/>
        <v>0</v>
      </c>
      <c r="AS120" s="7">
        <f t="shared" si="68"/>
        <v>0</v>
      </c>
      <c r="AT120" s="8">
        <v>44.99</v>
      </c>
      <c r="AU120" s="5">
        <v>39.99</v>
      </c>
      <c r="AV120" s="6">
        <f t="shared" si="69"/>
        <v>-5</v>
      </c>
      <c r="AW120" s="7">
        <f t="shared" si="70"/>
        <v>-11.1</v>
      </c>
      <c r="AX120" s="8">
        <v>44.99</v>
      </c>
      <c r="AY120" s="5">
        <v>39.99</v>
      </c>
      <c r="AZ120" s="6">
        <f t="shared" si="71"/>
        <v>-5</v>
      </c>
      <c r="BA120" s="7">
        <f t="shared" si="72"/>
        <v>-11.1</v>
      </c>
      <c r="BB120" s="8">
        <v>39.99</v>
      </c>
      <c r="BC120" s="5">
        <v>39.99</v>
      </c>
      <c r="BD120" s="6">
        <f t="shared" si="73"/>
        <v>0</v>
      </c>
      <c r="BE120" s="7">
        <f t="shared" si="74"/>
        <v>0</v>
      </c>
      <c r="BF120" s="8">
        <v>39.99</v>
      </c>
      <c r="BG120" s="5">
        <v>39.99</v>
      </c>
      <c r="BH120" s="6">
        <f t="shared" si="75"/>
        <v>0</v>
      </c>
      <c r="BI120" s="7">
        <f t="shared" si="76"/>
        <v>0</v>
      </c>
      <c r="BJ120" s="8">
        <v>39.99</v>
      </c>
      <c r="BK120" s="5">
        <v>39.99</v>
      </c>
      <c r="BL120" s="6">
        <f t="shared" si="77"/>
        <v>0</v>
      </c>
      <c r="BM120" s="7">
        <f t="shared" si="78"/>
        <v>0</v>
      </c>
      <c r="BN120" s="8">
        <v>44.99</v>
      </c>
      <c r="BO120" s="5">
        <v>44.99</v>
      </c>
      <c r="BP120" s="6">
        <f t="shared" si="79"/>
        <v>0</v>
      </c>
      <c r="BQ120" s="7">
        <f t="shared" si="80"/>
        <v>0</v>
      </c>
      <c r="BR120" s="8">
        <v>39.99</v>
      </c>
      <c r="BS120" s="5">
        <v>39.99</v>
      </c>
      <c r="BT120" s="6">
        <f t="shared" si="81"/>
        <v>0</v>
      </c>
      <c r="BU120" s="7">
        <f t="shared" si="82"/>
        <v>0</v>
      </c>
      <c r="BV120">
        <f t="shared" si="43"/>
        <v>39.99</v>
      </c>
      <c r="BW120">
        <f t="shared" si="43"/>
        <v>39.99</v>
      </c>
      <c r="BX120">
        <f t="shared" si="44"/>
        <v>49.99</v>
      </c>
      <c r="BY120">
        <f t="shared" si="44"/>
        <v>49.99</v>
      </c>
      <c r="BZ120">
        <f t="shared" si="45"/>
        <v>43.4</v>
      </c>
      <c r="CA120">
        <f t="shared" si="45"/>
        <v>42.34</v>
      </c>
      <c r="CB120">
        <f t="shared" si="46"/>
        <v>3.3</v>
      </c>
      <c r="CC120">
        <f t="shared" si="46"/>
        <v>3.47</v>
      </c>
      <c r="CD120">
        <f t="shared" si="47"/>
        <v>10</v>
      </c>
      <c r="CE120">
        <f t="shared" si="47"/>
        <v>10</v>
      </c>
      <c r="CF120">
        <f t="shared" si="42"/>
        <v>23</v>
      </c>
      <c r="CG120">
        <f t="shared" si="42"/>
        <v>23.6</v>
      </c>
      <c r="CH120" s="20" t="b">
        <f t="shared" si="83"/>
        <v>1</v>
      </c>
    </row>
    <row r="121" spans="1:86" x14ac:dyDescent="0.25">
      <c r="A121" s="31" t="s">
        <v>185</v>
      </c>
      <c r="B121" s="31" t="s">
        <v>186</v>
      </c>
      <c r="C121" s="32">
        <v>42096</v>
      </c>
      <c r="D121" s="32" t="b">
        <f t="shared" si="48"/>
        <v>1</v>
      </c>
      <c r="E121" s="32" t="b">
        <f t="shared" si="48"/>
        <v>1</v>
      </c>
      <c r="F121" s="4">
        <v>149.99</v>
      </c>
      <c r="G121" s="5">
        <v>159.99</v>
      </c>
      <c r="H121" s="6">
        <f t="shared" si="49"/>
        <v>10</v>
      </c>
      <c r="I121" s="7">
        <f t="shared" si="50"/>
        <v>6.7</v>
      </c>
      <c r="J121" s="8">
        <v>149.99</v>
      </c>
      <c r="K121" s="5">
        <v>159.99</v>
      </c>
      <c r="L121" s="6">
        <f t="shared" si="51"/>
        <v>10</v>
      </c>
      <c r="M121" s="7">
        <f t="shared" si="52"/>
        <v>6.7</v>
      </c>
      <c r="N121" s="8">
        <v>179.99</v>
      </c>
      <c r="O121" s="5">
        <v>179.99</v>
      </c>
      <c r="P121" s="6">
        <f t="shared" si="53"/>
        <v>0</v>
      </c>
      <c r="Q121" s="7">
        <f t="shared" si="54"/>
        <v>0</v>
      </c>
      <c r="R121" s="8">
        <v>179.95</v>
      </c>
      <c r="S121" s="5">
        <v>179.95</v>
      </c>
      <c r="T121" s="6">
        <f t="shared" si="55"/>
        <v>0</v>
      </c>
      <c r="U121" s="7">
        <f t="shared" si="56"/>
        <v>0</v>
      </c>
      <c r="V121" s="8">
        <v>149.99</v>
      </c>
      <c r="W121" s="5">
        <v>159.99</v>
      </c>
      <c r="X121" s="6">
        <f t="shared" si="57"/>
        <v>10</v>
      </c>
      <c r="Y121" s="7">
        <f t="shared" si="58"/>
        <v>6.7</v>
      </c>
      <c r="Z121" s="8">
        <v>169.99</v>
      </c>
      <c r="AA121" s="5">
        <v>169.99</v>
      </c>
      <c r="AB121" s="6">
        <f t="shared" si="59"/>
        <v>0</v>
      </c>
      <c r="AC121" s="7">
        <f t="shared" si="60"/>
        <v>0</v>
      </c>
      <c r="AD121" s="8">
        <v>159.99</v>
      </c>
      <c r="AE121" s="5">
        <v>159.99</v>
      </c>
      <c r="AF121" s="6">
        <f t="shared" si="61"/>
        <v>0</v>
      </c>
      <c r="AG121" s="7">
        <f t="shared" si="62"/>
        <v>0</v>
      </c>
      <c r="AH121" s="8">
        <v>154.99</v>
      </c>
      <c r="AI121" s="5">
        <v>159.99</v>
      </c>
      <c r="AJ121" s="6">
        <f t="shared" si="63"/>
        <v>5</v>
      </c>
      <c r="AK121" s="7">
        <f t="shared" si="64"/>
        <v>3.2</v>
      </c>
      <c r="AL121" s="8">
        <v>179.99</v>
      </c>
      <c r="AM121" s="5">
        <v>179.99</v>
      </c>
      <c r="AN121" s="6">
        <f t="shared" si="65"/>
        <v>0</v>
      </c>
      <c r="AO121" s="7">
        <f t="shared" si="66"/>
        <v>0</v>
      </c>
      <c r="AP121" s="8">
        <v>179.99</v>
      </c>
      <c r="AQ121" s="5">
        <v>179.99</v>
      </c>
      <c r="AR121" s="6">
        <f t="shared" si="67"/>
        <v>0</v>
      </c>
      <c r="AS121" s="7">
        <f t="shared" si="68"/>
        <v>0</v>
      </c>
      <c r="AT121" s="8">
        <v>149.99</v>
      </c>
      <c r="AU121" s="5">
        <v>159.99</v>
      </c>
      <c r="AV121" s="6">
        <f t="shared" si="69"/>
        <v>10</v>
      </c>
      <c r="AW121" s="7">
        <f t="shared" si="70"/>
        <v>6.7</v>
      </c>
      <c r="AX121" s="8">
        <v>149.99</v>
      </c>
      <c r="AY121" s="5">
        <v>159.99</v>
      </c>
      <c r="AZ121" s="6">
        <f t="shared" si="71"/>
        <v>10</v>
      </c>
      <c r="BA121" s="7">
        <f t="shared" si="72"/>
        <v>6.7</v>
      </c>
      <c r="BB121" s="8">
        <v>149.99</v>
      </c>
      <c r="BC121" s="5">
        <v>159.99</v>
      </c>
      <c r="BD121" s="6">
        <f t="shared" si="73"/>
        <v>10</v>
      </c>
      <c r="BE121" s="7">
        <f t="shared" si="74"/>
        <v>6.7</v>
      </c>
      <c r="BF121" s="8">
        <v>159.99</v>
      </c>
      <c r="BG121" s="5">
        <v>159.99</v>
      </c>
      <c r="BH121" s="6">
        <f t="shared" si="75"/>
        <v>0</v>
      </c>
      <c r="BI121" s="7">
        <f t="shared" si="76"/>
        <v>0</v>
      </c>
      <c r="BJ121" s="8">
        <v>169.99</v>
      </c>
      <c r="BK121" s="5">
        <v>159.99</v>
      </c>
      <c r="BL121" s="6">
        <f t="shared" si="77"/>
        <v>-10</v>
      </c>
      <c r="BM121" s="7">
        <f t="shared" si="78"/>
        <v>-5.9</v>
      </c>
      <c r="BN121" s="8">
        <v>159.99</v>
      </c>
      <c r="BO121" s="5">
        <v>159.99</v>
      </c>
      <c r="BP121" s="6">
        <f t="shared" si="79"/>
        <v>0</v>
      </c>
      <c r="BQ121" s="7">
        <f t="shared" si="80"/>
        <v>0</v>
      </c>
      <c r="BR121" s="8">
        <v>159.99</v>
      </c>
      <c r="BS121" s="5">
        <v>159.99</v>
      </c>
      <c r="BT121" s="6">
        <f t="shared" si="81"/>
        <v>0</v>
      </c>
      <c r="BU121" s="7">
        <f t="shared" si="82"/>
        <v>0</v>
      </c>
      <c r="BV121">
        <f t="shared" si="43"/>
        <v>149.99</v>
      </c>
      <c r="BW121">
        <f t="shared" si="43"/>
        <v>159.99</v>
      </c>
      <c r="BX121">
        <f t="shared" si="44"/>
        <v>179.99</v>
      </c>
      <c r="BY121">
        <f t="shared" si="44"/>
        <v>179.99</v>
      </c>
      <c r="BZ121">
        <f t="shared" si="45"/>
        <v>162.05000000000001</v>
      </c>
      <c r="CA121">
        <f t="shared" si="45"/>
        <v>165.28</v>
      </c>
      <c r="CB121">
        <f t="shared" si="46"/>
        <v>11.76</v>
      </c>
      <c r="CC121">
        <f t="shared" si="46"/>
        <v>8.48</v>
      </c>
      <c r="CD121">
        <f t="shared" si="47"/>
        <v>30</v>
      </c>
      <c r="CE121">
        <f t="shared" si="47"/>
        <v>20</v>
      </c>
      <c r="CF121">
        <f t="shared" si="42"/>
        <v>18.5</v>
      </c>
      <c r="CG121">
        <f t="shared" si="42"/>
        <v>12.1</v>
      </c>
      <c r="CH121" s="20" t="b">
        <f t="shared" si="83"/>
        <v>1</v>
      </c>
    </row>
    <row r="122" spans="1:86" x14ac:dyDescent="0.25">
      <c r="A122" s="31" t="s">
        <v>187</v>
      </c>
      <c r="B122" s="31" t="s">
        <v>186</v>
      </c>
      <c r="C122" s="32">
        <v>42107</v>
      </c>
      <c r="D122" s="32" t="b">
        <f t="shared" si="48"/>
        <v>1</v>
      </c>
      <c r="E122" s="32" t="b">
        <f t="shared" si="48"/>
        <v>1</v>
      </c>
      <c r="F122" s="4">
        <v>59.99</v>
      </c>
      <c r="G122" s="5">
        <v>59.99</v>
      </c>
      <c r="H122" s="6">
        <f t="shared" si="49"/>
        <v>0</v>
      </c>
      <c r="I122" s="7">
        <f t="shared" si="50"/>
        <v>0</v>
      </c>
      <c r="J122" s="8">
        <v>59.99</v>
      </c>
      <c r="K122" s="5">
        <v>59.99</v>
      </c>
      <c r="L122" s="6">
        <f t="shared" si="51"/>
        <v>0</v>
      </c>
      <c r="M122" s="7">
        <f t="shared" si="52"/>
        <v>0</v>
      </c>
      <c r="N122" s="8">
        <v>69.989999999999995</v>
      </c>
      <c r="O122" s="5">
        <v>69.989999999999995</v>
      </c>
      <c r="P122" s="6">
        <f t="shared" si="53"/>
        <v>0</v>
      </c>
      <c r="Q122" s="7">
        <f t="shared" si="54"/>
        <v>0</v>
      </c>
      <c r="R122" s="8">
        <v>74.95</v>
      </c>
      <c r="S122" s="5">
        <v>74.95</v>
      </c>
      <c r="T122" s="6">
        <f t="shared" si="55"/>
        <v>0</v>
      </c>
      <c r="U122" s="7">
        <f t="shared" si="56"/>
        <v>0</v>
      </c>
      <c r="V122" s="8">
        <v>59.99</v>
      </c>
      <c r="W122" s="5">
        <v>59.99</v>
      </c>
      <c r="X122" s="6">
        <f t="shared" si="57"/>
        <v>0</v>
      </c>
      <c r="Y122" s="7">
        <f t="shared" si="58"/>
        <v>0</v>
      </c>
      <c r="Z122" s="8">
        <v>64.989999999999995</v>
      </c>
      <c r="AA122" s="5">
        <v>64.989999999999995</v>
      </c>
      <c r="AB122" s="6">
        <f t="shared" si="59"/>
        <v>0</v>
      </c>
      <c r="AC122" s="7">
        <f t="shared" si="60"/>
        <v>0</v>
      </c>
      <c r="AD122" s="8">
        <v>59.99</v>
      </c>
      <c r="AE122" s="5">
        <v>59.99</v>
      </c>
      <c r="AF122" s="6">
        <f t="shared" si="61"/>
        <v>0</v>
      </c>
      <c r="AG122" s="7">
        <f t="shared" si="62"/>
        <v>0</v>
      </c>
      <c r="AH122" s="8">
        <v>59.99</v>
      </c>
      <c r="AI122" s="5">
        <v>59.99</v>
      </c>
      <c r="AJ122" s="6">
        <f t="shared" si="63"/>
        <v>0</v>
      </c>
      <c r="AK122" s="7">
        <f t="shared" si="64"/>
        <v>0</v>
      </c>
      <c r="AL122" s="8">
        <v>69.989999999999995</v>
      </c>
      <c r="AM122" s="5">
        <v>69.989999999999995</v>
      </c>
      <c r="AN122" s="6">
        <f t="shared" si="65"/>
        <v>0</v>
      </c>
      <c r="AO122" s="7">
        <f t="shared" si="66"/>
        <v>0</v>
      </c>
      <c r="AP122" s="8">
        <v>69.989999999999995</v>
      </c>
      <c r="AQ122" s="5">
        <v>69.989999999999995</v>
      </c>
      <c r="AR122" s="6">
        <f t="shared" si="67"/>
        <v>0</v>
      </c>
      <c r="AS122" s="7">
        <f t="shared" si="68"/>
        <v>0</v>
      </c>
      <c r="AT122" s="8">
        <v>59.99</v>
      </c>
      <c r="AU122" s="5">
        <v>59.99</v>
      </c>
      <c r="AV122" s="6">
        <f t="shared" si="69"/>
        <v>0</v>
      </c>
      <c r="AW122" s="7">
        <f t="shared" si="70"/>
        <v>0</v>
      </c>
      <c r="AX122" s="8">
        <v>59.99</v>
      </c>
      <c r="AY122" s="5">
        <v>59.99</v>
      </c>
      <c r="AZ122" s="6">
        <f t="shared" si="71"/>
        <v>0</v>
      </c>
      <c r="BA122" s="7">
        <f t="shared" si="72"/>
        <v>0</v>
      </c>
      <c r="BB122" s="8">
        <v>59.99</v>
      </c>
      <c r="BC122" s="5">
        <v>59.99</v>
      </c>
      <c r="BD122" s="6">
        <f t="shared" si="73"/>
        <v>0</v>
      </c>
      <c r="BE122" s="7">
        <f t="shared" si="74"/>
        <v>0</v>
      </c>
      <c r="BF122" s="8">
        <v>59.99</v>
      </c>
      <c r="BG122" s="5">
        <v>59.99</v>
      </c>
      <c r="BH122" s="6">
        <f t="shared" si="75"/>
        <v>0</v>
      </c>
      <c r="BI122" s="7">
        <f t="shared" si="76"/>
        <v>0</v>
      </c>
      <c r="BJ122" s="8">
        <v>54.99</v>
      </c>
      <c r="BK122" s="5">
        <v>59.99</v>
      </c>
      <c r="BL122" s="6">
        <f t="shared" si="77"/>
        <v>5</v>
      </c>
      <c r="BM122" s="7">
        <f t="shared" si="78"/>
        <v>9.1</v>
      </c>
      <c r="BN122" s="8">
        <v>64.989999999999995</v>
      </c>
      <c r="BO122" s="5">
        <v>64.989999999999995</v>
      </c>
      <c r="BP122" s="6">
        <f t="shared" si="79"/>
        <v>0</v>
      </c>
      <c r="BQ122" s="7">
        <f t="shared" si="80"/>
        <v>0</v>
      </c>
      <c r="BR122" s="8">
        <v>59.99</v>
      </c>
      <c r="BS122" s="5">
        <v>59.99</v>
      </c>
      <c r="BT122" s="6">
        <f t="shared" si="81"/>
        <v>0</v>
      </c>
      <c r="BU122" s="7">
        <f t="shared" si="82"/>
        <v>0</v>
      </c>
      <c r="BV122">
        <f t="shared" si="43"/>
        <v>54.99</v>
      </c>
      <c r="BW122">
        <f t="shared" si="43"/>
        <v>59.99</v>
      </c>
      <c r="BX122">
        <f t="shared" si="44"/>
        <v>74.95</v>
      </c>
      <c r="BY122">
        <f t="shared" si="44"/>
        <v>74.95</v>
      </c>
      <c r="BZ122">
        <f t="shared" si="45"/>
        <v>62.93</v>
      </c>
      <c r="CA122">
        <f t="shared" si="45"/>
        <v>63.22</v>
      </c>
      <c r="CB122">
        <f t="shared" si="46"/>
        <v>5.16</v>
      </c>
      <c r="CC122">
        <f t="shared" si="46"/>
        <v>4.83</v>
      </c>
      <c r="CD122">
        <f t="shared" si="47"/>
        <v>19.96</v>
      </c>
      <c r="CE122">
        <f t="shared" si="47"/>
        <v>14.96</v>
      </c>
      <c r="CF122">
        <f t="shared" si="42"/>
        <v>31.7</v>
      </c>
      <c r="CG122">
        <f t="shared" si="42"/>
        <v>23.7</v>
      </c>
      <c r="CH122" s="20" t="b">
        <f t="shared" si="83"/>
        <v>1</v>
      </c>
    </row>
    <row r="123" spans="1:86" x14ac:dyDescent="0.25">
      <c r="A123" s="31" t="s">
        <v>188</v>
      </c>
      <c r="B123" s="31" t="s">
        <v>186</v>
      </c>
      <c r="C123" s="32">
        <v>42110</v>
      </c>
      <c r="D123" s="32" t="b">
        <f t="shared" si="48"/>
        <v>1</v>
      </c>
      <c r="E123" s="32" t="b">
        <f t="shared" si="48"/>
        <v>1</v>
      </c>
      <c r="F123" s="4">
        <v>179.99</v>
      </c>
      <c r="G123" s="5">
        <v>199.99</v>
      </c>
      <c r="H123" s="6">
        <f t="shared" si="49"/>
        <v>20</v>
      </c>
      <c r="I123" s="7">
        <f t="shared" si="50"/>
        <v>11.1</v>
      </c>
      <c r="J123" s="8">
        <v>179.99</v>
      </c>
      <c r="K123" s="5">
        <v>199.99</v>
      </c>
      <c r="L123" s="6">
        <f t="shared" si="51"/>
        <v>20</v>
      </c>
      <c r="M123" s="7">
        <f t="shared" si="52"/>
        <v>11.1</v>
      </c>
      <c r="N123" s="8">
        <v>189.99</v>
      </c>
      <c r="O123" s="5">
        <v>199.99</v>
      </c>
      <c r="P123" s="6">
        <f t="shared" si="53"/>
        <v>10</v>
      </c>
      <c r="Q123" s="7">
        <f t="shared" si="54"/>
        <v>5.3</v>
      </c>
      <c r="R123" s="8">
        <v>199.95</v>
      </c>
      <c r="S123" s="5">
        <v>199.95</v>
      </c>
      <c r="T123" s="6">
        <f t="shared" si="55"/>
        <v>0</v>
      </c>
      <c r="U123" s="7">
        <f t="shared" si="56"/>
        <v>0</v>
      </c>
      <c r="V123" s="8">
        <v>179.99</v>
      </c>
      <c r="W123" s="5">
        <v>199.99</v>
      </c>
      <c r="X123" s="6">
        <f t="shared" si="57"/>
        <v>20</v>
      </c>
      <c r="Y123" s="7">
        <f t="shared" si="58"/>
        <v>11.1</v>
      </c>
      <c r="Z123" s="8">
        <v>199.99</v>
      </c>
      <c r="AA123" s="5">
        <v>199.99</v>
      </c>
      <c r="AB123" s="6">
        <f t="shared" si="59"/>
        <v>0</v>
      </c>
      <c r="AC123" s="7">
        <f t="shared" si="60"/>
        <v>0</v>
      </c>
      <c r="AD123" s="8">
        <v>179.99</v>
      </c>
      <c r="AE123" s="5">
        <v>199.99</v>
      </c>
      <c r="AF123" s="6">
        <f t="shared" si="61"/>
        <v>20</v>
      </c>
      <c r="AG123" s="7">
        <f t="shared" si="62"/>
        <v>11.1</v>
      </c>
      <c r="AH123" s="8">
        <v>179.99</v>
      </c>
      <c r="AI123" s="5">
        <v>199.99</v>
      </c>
      <c r="AJ123" s="6">
        <f t="shared" si="63"/>
        <v>20</v>
      </c>
      <c r="AK123" s="7">
        <f t="shared" si="64"/>
        <v>11.1</v>
      </c>
      <c r="AL123" s="8">
        <v>189.99</v>
      </c>
      <c r="AM123" s="5">
        <v>199.99</v>
      </c>
      <c r="AN123" s="6">
        <f t="shared" si="65"/>
        <v>10</v>
      </c>
      <c r="AO123" s="7">
        <f t="shared" si="66"/>
        <v>5.3</v>
      </c>
      <c r="AP123" s="8">
        <v>189.99</v>
      </c>
      <c r="AQ123" s="5">
        <v>199.99</v>
      </c>
      <c r="AR123" s="6">
        <f t="shared" si="67"/>
        <v>10</v>
      </c>
      <c r="AS123" s="7">
        <f t="shared" si="68"/>
        <v>5.3</v>
      </c>
      <c r="AT123" s="8">
        <v>179.99</v>
      </c>
      <c r="AU123" s="5">
        <v>199.99</v>
      </c>
      <c r="AV123" s="6">
        <f t="shared" si="69"/>
        <v>20</v>
      </c>
      <c r="AW123" s="7">
        <f t="shared" si="70"/>
        <v>11.1</v>
      </c>
      <c r="AX123" s="8">
        <v>179.99</v>
      </c>
      <c r="AY123" s="5">
        <v>199.99</v>
      </c>
      <c r="AZ123" s="6">
        <f t="shared" si="71"/>
        <v>20</v>
      </c>
      <c r="BA123" s="7">
        <f t="shared" si="72"/>
        <v>11.1</v>
      </c>
      <c r="BB123" s="8">
        <v>179.99</v>
      </c>
      <c r="BC123" s="5">
        <v>199.99</v>
      </c>
      <c r="BD123" s="6">
        <f t="shared" si="73"/>
        <v>20</v>
      </c>
      <c r="BE123" s="7">
        <f t="shared" si="74"/>
        <v>11.1</v>
      </c>
      <c r="BF123" s="8">
        <v>179.99</v>
      </c>
      <c r="BG123" s="5">
        <v>199.99</v>
      </c>
      <c r="BH123" s="6">
        <f t="shared" si="75"/>
        <v>20</v>
      </c>
      <c r="BI123" s="7">
        <f t="shared" si="76"/>
        <v>11.1</v>
      </c>
      <c r="BJ123" s="8">
        <v>199.99</v>
      </c>
      <c r="BK123" s="5">
        <v>199.99</v>
      </c>
      <c r="BL123" s="6">
        <f t="shared" si="77"/>
        <v>0</v>
      </c>
      <c r="BM123" s="7">
        <f t="shared" si="78"/>
        <v>0</v>
      </c>
      <c r="BN123" s="8">
        <v>199.99</v>
      </c>
      <c r="BO123" s="5">
        <v>199.99</v>
      </c>
      <c r="BP123" s="6">
        <f t="shared" si="79"/>
        <v>0</v>
      </c>
      <c r="BQ123" s="7">
        <f t="shared" si="80"/>
        <v>0</v>
      </c>
      <c r="BR123" s="8">
        <v>179.99</v>
      </c>
      <c r="BS123" s="5">
        <v>199.99</v>
      </c>
      <c r="BT123" s="6">
        <f t="shared" si="81"/>
        <v>20</v>
      </c>
      <c r="BU123" s="7">
        <f t="shared" si="82"/>
        <v>11.1</v>
      </c>
      <c r="BV123">
        <f t="shared" si="43"/>
        <v>179.99</v>
      </c>
      <c r="BW123">
        <f t="shared" si="43"/>
        <v>199.95</v>
      </c>
      <c r="BX123">
        <f t="shared" si="44"/>
        <v>199.99</v>
      </c>
      <c r="BY123">
        <f t="shared" si="44"/>
        <v>199.99</v>
      </c>
      <c r="BZ123">
        <f t="shared" si="45"/>
        <v>186.46</v>
      </c>
      <c r="CA123">
        <f t="shared" si="45"/>
        <v>199.99</v>
      </c>
      <c r="CB123">
        <f t="shared" si="46"/>
        <v>8.36</v>
      </c>
      <c r="CC123">
        <f t="shared" si="46"/>
        <v>0.01</v>
      </c>
      <c r="CD123">
        <f t="shared" si="47"/>
        <v>20</v>
      </c>
      <c r="CE123">
        <f t="shared" si="47"/>
        <v>0.04</v>
      </c>
      <c r="CF123">
        <f t="shared" si="42"/>
        <v>10.7</v>
      </c>
      <c r="CG123">
        <f t="shared" si="42"/>
        <v>0</v>
      </c>
      <c r="CH123" s="20" t="b">
        <f t="shared" si="83"/>
        <v>1</v>
      </c>
    </row>
    <row r="124" spans="1:86" x14ac:dyDescent="0.25">
      <c r="A124" s="31" t="s">
        <v>189</v>
      </c>
      <c r="B124" s="31" t="s">
        <v>186</v>
      </c>
      <c r="C124" s="32">
        <v>42111</v>
      </c>
      <c r="D124" s="32" t="b">
        <f t="shared" si="48"/>
        <v>1</v>
      </c>
      <c r="E124" s="32" t="b">
        <f t="shared" si="48"/>
        <v>1</v>
      </c>
      <c r="F124" s="4">
        <v>99.99</v>
      </c>
      <c r="G124" s="5">
        <v>99.99</v>
      </c>
      <c r="H124" s="6">
        <f t="shared" si="49"/>
        <v>0</v>
      </c>
      <c r="I124" s="7">
        <f t="shared" si="50"/>
        <v>0</v>
      </c>
      <c r="J124" s="8">
        <v>99.99</v>
      </c>
      <c r="K124" s="5">
        <v>99.99</v>
      </c>
      <c r="L124" s="6">
        <f t="shared" si="51"/>
        <v>0</v>
      </c>
      <c r="M124" s="7">
        <f t="shared" si="52"/>
        <v>0</v>
      </c>
      <c r="N124" s="8">
        <v>119.99</v>
      </c>
      <c r="O124" s="5">
        <v>114.99</v>
      </c>
      <c r="P124" s="6">
        <f t="shared" si="53"/>
        <v>-5</v>
      </c>
      <c r="Q124" s="7">
        <f t="shared" si="54"/>
        <v>-4.2</v>
      </c>
      <c r="R124" s="8">
        <v>119.95</v>
      </c>
      <c r="S124" s="5">
        <v>119.95</v>
      </c>
      <c r="T124" s="6">
        <f t="shared" si="55"/>
        <v>0</v>
      </c>
      <c r="U124" s="7">
        <f t="shared" si="56"/>
        <v>0</v>
      </c>
      <c r="V124" s="8">
        <v>109.99</v>
      </c>
      <c r="W124" s="5">
        <v>99.99</v>
      </c>
      <c r="X124" s="6">
        <f t="shared" si="57"/>
        <v>-10</v>
      </c>
      <c r="Y124" s="7">
        <f t="shared" si="58"/>
        <v>-9.1</v>
      </c>
      <c r="Z124" s="8">
        <v>109.99</v>
      </c>
      <c r="AA124" s="5">
        <v>109.99</v>
      </c>
      <c r="AB124" s="6">
        <f t="shared" si="59"/>
        <v>0</v>
      </c>
      <c r="AC124" s="7">
        <f t="shared" si="60"/>
        <v>0</v>
      </c>
      <c r="AD124" s="8">
        <v>109.99</v>
      </c>
      <c r="AE124" s="5">
        <v>99.99</v>
      </c>
      <c r="AF124" s="6">
        <f t="shared" si="61"/>
        <v>-10</v>
      </c>
      <c r="AG124" s="7">
        <f t="shared" si="62"/>
        <v>-9.1</v>
      </c>
      <c r="AH124" s="8">
        <v>104.99</v>
      </c>
      <c r="AI124" s="5">
        <v>99.99</v>
      </c>
      <c r="AJ124" s="6">
        <f t="shared" si="63"/>
        <v>-5</v>
      </c>
      <c r="AK124" s="7">
        <f t="shared" si="64"/>
        <v>-4.8</v>
      </c>
      <c r="AL124" s="8">
        <v>119.99</v>
      </c>
      <c r="AM124" s="5">
        <v>114.99</v>
      </c>
      <c r="AN124" s="6">
        <f t="shared" si="65"/>
        <v>-5</v>
      </c>
      <c r="AO124" s="7">
        <f t="shared" si="66"/>
        <v>-4.2</v>
      </c>
      <c r="AP124" s="8">
        <v>119.99</v>
      </c>
      <c r="AQ124" s="5">
        <v>114.99</v>
      </c>
      <c r="AR124" s="6">
        <f t="shared" si="67"/>
        <v>-5</v>
      </c>
      <c r="AS124" s="7">
        <f t="shared" si="68"/>
        <v>-4.2</v>
      </c>
      <c r="AT124" s="8">
        <v>99.99</v>
      </c>
      <c r="AU124" s="5">
        <v>99.99</v>
      </c>
      <c r="AV124" s="6">
        <f t="shared" si="69"/>
        <v>0</v>
      </c>
      <c r="AW124" s="7">
        <f t="shared" si="70"/>
        <v>0</v>
      </c>
      <c r="AX124" s="8">
        <v>99.99</v>
      </c>
      <c r="AY124" s="5">
        <v>99.99</v>
      </c>
      <c r="AZ124" s="6">
        <f t="shared" si="71"/>
        <v>0</v>
      </c>
      <c r="BA124" s="7">
        <f t="shared" si="72"/>
        <v>0</v>
      </c>
      <c r="BB124" s="8">
        <v>99.99</v>
      </c>
      <c r="BC124" s="5">
        <v>99.99</v>
      </c>
      <c r="BD124" s="6">
        <f t="shared" si="73"/>
        <v>0</v>
      </c>
      <c r="BE124" s="7">
        <f t="shared" si="74"/>
        <v>0</v>
      </c>
      <c r="BF124" s="8">
        <v>109.99</v>
      </c>
      <c r="BG124" s="5">
        <v>99.99</v>
      </c>
      <c r="BH124" s="6">
        <f t="shared" si="75"/>
        <v>-10</v>
      </c>
      <c r="BI124" s="7">
        <f t="shared" si="76"/>
        <v>-9.1</v>
      </c>
      <c r="BJ124" s="8">
        <v>109.99</v>
      </c>
      <c r="BK124" s="5">
        <v>99.99</v>
      </c>
      <c r="BL124" s="6">
        <f t="shared" si="77"/>
        <v>-10</v>
      </c>
      <c r="BM124" s="7">
        <f t="shared" si="78"/>
        <v>-9.1</v>
      </c>
      <c r="BN124" s="8">
        <v>109.99</v>
      </c>
      <c r="BO124" s="5">
        <v>109.99</v>
      </c>
      <c r="BP124" s="6">
        <f t="shared" si="79"/>
        <v>0</v>
      </c>
      <c r="BQ124" s="7">
        <f t="shared" si="80"/>
        <v>0</v>
      </c>
      <c r="BR124" s="8">
        <v>109.99</v>
      </c>
      <c r="BS124" s="5">
        <v>99.99</v>
      </c>
      <c r="BT124" s="6">
        <f t="shared" si="81"/>
        <v>-10</v>
      </c>
      <c r="BU124" s="7">
        <f t="shared" si="82"/>
        <v>-9.1</v>
      </c>
      <c r="BV124">
        <f t="shared" si="43"/>
        <v>99.99</v>
      </c>
      <c r="BW124">
        <f t="shared" si="43"/>
        <v>99.99</v>
      </c>
      <c r="BX124">
        <f t="shared" si="44"/>
        <v>119.99</v>
      </c>
      <c r="BY124">
        <f t="shared" si="44"/>
        <v>119.95</v>
      </c>
      <c r="BZ124">
        <f t="shared" si="45"/>
        <v>109.11</v>
      </c>
      <c r="CA124">
        <f t="shared" si="45"/>
        <v>104.99</v>
      </c>
      <c r="CB124">
        <f t="shared" si="46"/>
        <v>7.32</v>
      </c>
      <c r="CC124">
        <f t="shared" si="46"/>
        <v>7.07</v>
      </c>
      <c r="CD124">
        <f t="shared" si="47"/>
        <v>20</v>
      </c>
      <c r="CE124">
        <f t="shared" si="47"/>
        <v>19.96</v>
      </c>
      <c r="CF124">
        <f t="shared" si="42"/>
        <v>18.3</v>
      </c>
      <c r="CG124">
        <f t="shared" si="42"/>
        <v>19</v>
      </c>
      <c r="CH124" s="20" t="b">
        <f t="shared" si="83"/>
        <v>1</v>
      </c>
    </row>
    <row r="125" spans="1:86" x14ac:dyDescent="0.25">
      <c r="A125" s="31" t="s">
        <v>190</v>
      </c>
      <c r="B125" s="31" t="s">
        <v>186</v>
      </c>
      <c r="C125" s="32">
        <v>42114</v>
      </c>
      <c r="D125" s="32" t="b">
        <f t="shared" si="48"/>
        <v>1</v>
      </c>
      <c r="E125" s="32" t="b">
        <f t="shared" si="48"/>
        <v>1</v>
      </c>
      <c r="F125" s="4">
        <v>249.99</v>
      </c>
      <c r="G125" s="5">
        <v>259.99</v>
      </c>
      <c r="H125" s="6">
        <f t="shared" si="49"/>
        <v>10</v>
      </c>
      <c r="I125" s="7">
        <f t="shared" si="50"/>
        <v>4</v>
      </c>
      <c r="J125" s="8">
        <v>249.99</v>
      </c>
      <c r="K125" s="5">
        <v>259.99</v>
      </c>
      <c r="L125" s="6">
        <f t="shared" si="51"/>
        <v>10</v>
      </c>
      <c r="M125" s="7">
        <f t="shared" si="52"/>
        <v>4</v>
      </c>
      <c r="N125" s="8">
        <v>249.99</v>
      </c>
      <c r="O125" s="5">
        <v>259.99</v>
      </c>
      <c r="P125" s="6">
        <f t="shared" si="53"/>
        <v>10</v>
      </c>
      <c r="Q125" s="7">
        <f t="shared" si="54"/>
        <v>4</v>
      </c>
      <c r="R125" s="8">
        <v>249.95</v>
      </c>
      <c r="S125" s="5">
        <v>259.95</v>
      </c>
      <c r="T125" s="6">
        <f t="shared" si="55"/>
        <v>10</v>
      </c>
      <c r="U125" s="7">
        <f t="shared" si="56"/>
        <v>4</v>
      </c>
      <c r="V125" s="8">
        <v>249.99</v>
      </c>
      <c r="W125" s="5">
        <v>259.99</v>
      </c>
      <c r="X125" s="6">
        <f t="shared" si="57"/>
        <v>10</v>
      </c>
      <c r="Y125" s="7">
        <f t="shared" si="58"/>
        <v>4</v>
      </c>
      <c r="Z125" s="8">
        <v>249.99</v>
      </c>
      <c r="AA125" s="5">
        <v>259.99</v>
      </c>
      <c r="AB125" s="6">
        <f t="shared" si="59"/>
        <v>10</v>
      </c>
      <c r="AC125" s="7">
        <f t="shared" si="60"/>
        <v>4</v>
      </c>
      <c r="AD125" s="8">
        <v>249.99</v>
      </c>
      <c r="AE125" s="5">
        <v>259.99</v>
      </c>
      <c r="AF125" s="6">
        <f t="shared" si="61"/>
        <v>10</v>
      </c>
      <c r="AG125" s="7">
        <f t="shared" si="62"/>
        <v>4</v>
      </c>
      <c r="AH125" s="8">
        <v>249.99</v>
      </c>
      <c r="AI125" s="5">
        <v>259.99</v>
      </c>
      <c r="AJ125" s="6">
        <f t="shared" si="63"/>
        <v>10</v>
      </c>
      <c r="AK125" s="7">
        <f t="shared" si="64"/>
        <v>4</v>
      </c>
      <c r="AL125" s="8">
        <v>249.99</v>
      </c>
      <c r="AM125" s="5">
        <v>259.99</v>
      </c>
      <c r="AN125" s="6">
        <f t="shared" si="65"/>
        <v>10</v>
      </c>
      <c r="AO125" s="7">
        <f t="shared" si="66"/>
        <v>4</v>
      </c>
      <c r="AP125" s="8">
        <v>249.99</v>
      </c>
      <c r="AQ125" s="5">
        <v>259.99</v>
      </c>
      <c r="AR125" s="6">
        <f t="shared" si="67"/>
        <v>10</v>
      </c>
      <c r="AS125" s="7">
        <f t="shared" si="68"/>
        <v>4</v>
      </c>
      <c r="AT125" s="8">
        <v>249.99</v>
      </c>
      <c r="AU125" s="5">
        <v>259.99</v>
      </c>
      <c r="AV125" s="6">
        <f t="shared" si="69"/>
        <v>10</v>
      </c>
      <c r="AW125" s="7">
        <f t="shared" si="70"/>
        <v>4</v>
      </c>
      <c r="AX125" s="8">
        <v>249.99</v>
      </c>
      <c r="AY125" s="5">
        <v>259.99</v>
      </c>
      <c r="AZ125" s="6">
        <f t="shared" si="71"/>
        <v>10</v>
      </c>
      <c r="BA125" s="7">
        <f t="shared" si="72"/>
        <v>4</v>
      </c>
      <c r="BB125" s="8">
        <v>249.99</v>
      </c>
      <c r="BC125" s="5">
        <v>259.99</v>
      </c>
      <c r="BD125" s="6">
        <f t="shared" si="73"/>
        <v>10</v>
      </c>
      <c r="BE125" s="7">
        <f t="shared" si="74"/>
        <v>4</v>
      </c>
      <c r="BF125" s="8">
        <v>249.99</v>
      </c>
      <c r="BG125" s="5">
        <v>259.99</v>
      </c>
      <c r="BH125" s="6">
        <f t="shared" si="75"/>
        <v>10</v>
      </c>
      <c r="BI125" s="7">
        <f t="shared" si="76"/>
        <v>4</v>
      </c>
      <c r="BJ125" s="8">
        <v>249.99</v>
      </c>
      <c r="BK125" s="5">
        <v>259.99</v>
      </c>
      <c r="BL125" s="6">
        <f t="shared" si="77"/>
        <v>10</v>
      </c>
      <c r="BM125" s="7">
        <f t="shared" si="78"/>
        <v>4</v>
      </c>
      <c r="BN125" s="8">
        <v>249.99</v>
      </c>
      <c r="BO125" s="5">
        <v>259.99</v>
      </c>
      <c r="BP125" s="6">
        <f t="shared" si="79"/>
        <v>10</v>
      </c>
      <c r="BQ125" s="7">
        <f t="shared" si="80"/>
        <v>4</v>
      </c>
      <c r="BR125" s="8">
        <v>249.99</v>
      </c>
      <c r="BS125" s="5">
        <v>259.99</v>
      </c>
      <c r="BT125" s="6">
        <f t="shared" si="81"/>
        <v>10</v>
      </c>
      <c r="BU125" s="7">
        <f t="shared" si="82"/>
        <v>4</v>
      </c>
      <c r="BV125">
        <f t="shared" ref="BV125:BW154" si="84">MIN(F125,J125,N125,R125,V125,Z125,AD125,AH125,AL125,AP125,AT125,AX125,BB125,BF125,BJ125,BN125,BR125)</f>
        <v>249.95</v>
      </c>
      <c r="BW125">
        <f t="shared" si="84"/>
        <v>259.95</v>
      </c>
      <c r="BX125">
        <f t="shared" ref="BX125:BY154" si="85">MAX(F125,J125,N125,R125,V125,Z125,AD125,AH125,AL125,AP125,AT125,AX125,BB125,BF125,BJ125,BN125,BR125)</f>
        <v>249.99</v>
      </c>
      <c r="BY125">
        <f t="shared" si="85"/>
        <v>259.99</v>
      </c>
      <c r="BZ125">
        <f t="shared" ref="BZ125:CA154" si="86">ROUND(AVERAGE(F125,J125,N125,R125,V125,Z125,AD125,AH125,AL125,AP125,AT125,AX125,BB125,BF125,BJ125,BN125,BR125),2)</f>
        <v>249.99</v>
      </c>
      <c r="CA125">
        <f t="shared" si="86"/>
        <v>259.99</v>
      </c>
      <c r="CB125">
        <f t="shared" ref="CB125:CC154" si="87">ROUND(_xlfn.STDEV.P(F125,J125,N125,R125,V125,Z125,AD125,AH125,AL125,AP125,AT125,AX125,BB125,BF125,BJ125,BN125,BR125),2)</f>
        <v>0.01</v>
      </c>
      <c r="CC125">
        <f t="shared" si="87"/>
        <v>0.01</v>
      </c>
      <c r="CD125">
        <f t="shared" si="47"/>
        <v>0.04</v>
      </c>
      <c r="CE125">
        <f t="shared" si="47"/>
        <v>0.04</v>
      </c>
      <c r="CF125">
        <f t="shared" ref="CF125:CG154" si="88">ROUND(100*(BX125-BV125)/BZ125,1)</f>
        <v>0</v>
      </c>
      <c r="CG125">
        <f t="shared" si="88"/>
        <v>0</v>
      </c>
      <c r="CH125" s="20" t="b">
        <f t="shared" si="83"/>
        <v>1</v>
      </c>
    </row>
    <row r="126" spans="1:86" x14ac:dyDescent="0.25">
      <c r="A126" s="31" t="s">
        <v>191</v>
      </c>
      <c r="B126" s="31" t="s">
        <v>186</v>
      </c>
      <c r="C126" s="32">
        <v>42115</v>
      </c>
      <c r="D126" s="32" t="b">
        <f t="shared" si="48"/>
        <v>1</v>
      </c>
      <c r="E126" s="32" t="b">
        <f t="shared" si="48"/>
        <v>1</v>
      </c>
      <c r="F126" s="4">
        <v>379.99</v>
      </c>
      <c r="G126" s="5">
        <v>399.99</v>
      </c>
      <c r="H126" s="6">
        <f t="shared" si="49"/>
        <v>20</v>
      </c>
      <c r="I126" s="7">
        <f t="shared" si="50"/>
        <v>5.3</v>
      </c>
      <c r="J126" s="8">
        <v>379.99</v>
      </c>
      <c r="K126" s="5">
        <v>399.99</v>
      </c>
      <c r="L126" s="6">
        <f t="shared" si="51"/>
        <v>20</v>
      </c>
      <c r="M126" s="7">
        <f t="shared" si="52"/>
        <v>5.3</v>
      </c>
      <c r="N126" s="8">
        <v>379.99</v>
      </c>
      <c r="O126" s="5">
        <v>399.99</v>
      </c>
      <c r="P126" s="6">
        <f t="shared" si="53"/>
        <v>20</v>
      </c>
      <c r="Q126" s="7">
        <f t="shared" si="54"/>
        <v>5.3</v>
      </c>
      <c r="R126" s="8">
        <v>379.95</v>
      </c>
      <c r="S126" s="5">
        <v>399.95</v>
      </c>
      <c r="T126" s="6">
        <f t="shared" si="55"/>
        <v>20</v>
      </c>
      <c r="U126" s="7">
        <f t="shared" si="56"/>
        <v>5.3</v>
      </c>
      <c r="V126" s="8">
        <v>379.99</v>
      </c>
      <c r="W126" s="5">
        <v>399.99</v>
      </c>
      <c r="X126" s="6">
        <f t="shared" si="57"/>
        <v>20</v>
      </c>
      <c r="Y126" s="7">
        <f t="shared" si="58"/>
        <v>5.3</v>
      </c>
      <c r="Z126" s="8">
        <v>379.99</v>
      </c>
      <c r="AA126" s="5">
        <v>399.99</v>
      </c>
      <c r="AB126" s="6">
        <f t="shared" si="59"/>
        <v>20</v>
      </c>
      <c r="AC126" s="7">
        <f t="shared" si="60"/>
        <v>5.3</v>
      </c>
      <c r="AD126" s="8">
        <v>379.99</v>
      </c>
      <c r="AE126" s="5">
        <v>399.99</v>
      </c>
      <c r="AF126" s="6">
        <f t="shared" si="61"/>
        <v>20</v>
      </c>
      <c r="AG126" s="7">
        <f t="shared" si="62"/>
        <v>5.3</v>
      </c>
      <c r="AH126" s="8">
        <v>379.99</v>
      </c>
      <c r="AI126" s="5">
        <v>399.99</v>
      </c>
      <c r="AJ126" s="6">
        <f t="shared" si="63"/>
        <v>20</v>
      </c>
      <c r="AK126" s="7">
        <f t="shared" si="64"/>
        <v>5.3</v>
      </c>
      <c r="AL126" s="8">
        <v>379.99</v>
      </c>
      <c r="AM126" s="5">
        <v>399.99</v>
      </c>
      <c r="AN126" s="6">
        <f t="shared" si="65"/>
        <v>20</v>
      </c>
      <c r="AO126" s="7">
        <f t="shared" si="66"/>
        <v>5.3</v>
      </c>
      <c r="AP126" s="8">
        <v>379.99</v>
      </c>
      <c r="AQ126" s="5">
        <v>399.99</v>
      </c>
      <c r="AR126" s="6">
        <f t="shared" si="67"/>
        <v>20</v>
      </c>
      <c r="AS126" s="7">
        <f t="shared" si="68"/>
        <v>5.3</v>
      </c>
      <c r="AT126" s="8">
        <v>379.99</v>
      </c>
      <c r="AU126" s="5">
        <v>399.99</v>
      </c>
      <c r="AV126" s="6">
        <f t="shared" si="69"/>
        <v>20</v>
      </c>
      <c r="AW126" s="7">
        <f t="shared" si="70"/>
        <v>5.3</v>
      </c>
      <c r="AX126" s="8">
        <v>379.99</v>
      </c>
      <c r="AY126" s="5">
        <v>399.99</v>
      </c>
      <c r="AZ126" s="6">
        <f t="shared" si="71"/>
        <v>20</v>
      </c>
      <c r="BA126" s="7">
        <f t="shared" si="72"/>
        <v>5.3</v>
      </c>
      <c r="BB126" s="8">
        <v>379.99</v>
      </c>
      <c r="BC126" s="5">
        <v>399.99</v>
      </c>
      <c r="BD126" s="6">
        <f t="shared" si="73"/>
        <v>20</v>
      </c>
      <c r="BE126" s="7">
        <f t="shared" si="74"/>
        <v>5.3</v>
      </c>
      <c r="BF126" s="8">
        <v>379.99</v>
      </c>
      <c r="BG126" s="5">
        <v>399.99</v>
      </c>
      <c r="BH126" s="6">
        <f t="shared" si="75"/>
        <v>20</v>
      </c>
      <c r="BI126" s="7">
        <f t="shared" si="76"/>
        <v>5.3</v>
      </c>
      <c r="BJ126" s="8">
        <v>379.99</v>
      </c>
      <c r="BK126" s="5">
        <v>399.99</v>
      </c>
      <c r="BL126" s="6">
        <f t="shared" si="77"/>
        <v>20</v>
      </c>
      <c r="BM126" s="7">
        <f t="shared" si="78"/>
        <v>5.3</v>
      </c>
      <c r="BN126" s="8">
        <v>379.99</v>
      </c>
      <c r="BO126" s="5">
        <v>399.99</v>
      </c>
      <c r="BP126" s="6">
        <f t="shared" si="79"/>
        <v>20</v>
      </c>
      <c r="BQ126" s="7">
        <f t="shared" si="80"/>
        <v>5.3</v>
      </c>
      <c r="BR126" s="8">
        <v>379.99</v>
      </c>
      <c r="BS126" s="5">
        <v>399.99</v>
      </c>
      <c r="BT126" s="6">
        <f t="shared" si="81"/>
        <v>20</v>
      </c>
      <c r="BU126" s="7">
        <f t="shared" si="82"/>
        <v>5.3</v>
      </c>
      <c r="BV126">
        <f t="shared" si="84"/>
        <v>379.95</v>
      </c>
      <c r="BW126">
        <f t="shared" si="84"/>
        <v>399.95</v>
      </c>
      <c r="BX126">
        <f t="shared" si="85"/>
        <v>379.99</v>
      </c>
      <c r="BY126">
        <f t="shared" si="85"/>
        <v>399.99</v>
      </c>
      <c r="BZ126">
        <f t="shared" si="86"/>
        <v>379.99</v>
      </c>
      <c r="CA126">
        <f t="shared" si="86"/>
        <v>399.99</v>
      </c>
      <c r="CB126">
        <f t="shared" si="87"/>
        <v>0.01</v>
      </c>
      <c r="CC126">
        <f t="shared" si="87"/>
        <v>0.01</v>
      </c>
      <c r="CD126">
        <f t="shared" ref="CD126:CE154" si="89">ROUND(BX126-BV126,2)</f>
        <v>0.04</v>
      </c>
      <c r="CE126">
        <f t="shared" si="89"/>
        <v>0.04</v>
      </c>
      <c r="CF126">
        <f t="shared" si="88"/>
        <v>0</v>
      </c>
      <c r="CG126">
        <f t="shared" si="88"/>
        <v>0</v>
      </c>
      <c r="CH126" s="20" t="b">
        <f t="shared" si="83"/>
        <v>1</v>
      </c>
    </row>
    <row r="127" spans="1:86" x14ac:dyDescent="0.25">
      <c r="A127" s="31" t="s">
        <v>192</v>
      </c>
      <c r="B127" s="31" t="s">
        <v>186</v>
      </c>
      <c r="C127" s="32">
        <v>42116</v>
      </c>
      <c r="D127" s="32" t="b">
        <f t="shared" si="48"/>
        <v>1</v>
      </c>
      <c r="E127" s="32" t="b">
        <f t="shared" si="48"/>
        <v>1</v>
      </c>
      <c r="F127" s="4">
        <v>9.99</v>
      </c>
      <c r="G127" s="5">
        <v>9.99</v>
      </c>
      <c r="H127" s="6">
        <f t="shared" si="49"/>
        <v>0</v>
      </c>
      <c r="I127" s="7">
        <f t="shared" si="50"/>
        <v>0</v>
      </c>
      <c r="J127" s="8">
        <v>9.99</v>
      </c>
      <c r="K127" s="5">
        <v>9.99</v>
      </c>
      <c r="L127" s="6">
        <f t="shared" si="51"/>
        <v>0</v>
      </c>
      <c r="M127" s="7">
        <f t="shared" si="52"/>
        <v>0</v>
      </c>
      <c r="N127" s="8">
        <v>10.99</v>
      </c>
      <c r="O127" s="5">
        <v>10.99</v>
      </c>
      <c r="P127" s="6">
        <f t="shared" si="53"/>
        <v>0</v>
      </c>
      <c r="Q127" s="7">
        <f t="shared" si="54"/>
        <v>0</v>
      </c>
      <c r="R127" s="8">
        <v>12.95</v>
      </c>
      <c r="S127" s="5">
        <v>12.95</v>
      </c>
      <c r="T127" s="6">
        <f t="shared" si="55"/>
        <v>0</v>
      </c>
      <c r="U127" s="7">
        <f t="shared" si="56"/>
        <v>0</v>
      </c>
      <c r="V127" s="8">
        <v>9.99</v>
      </c>
      <c r="W127" s="5">
        <v>9.99</v>
      </c>
      <c r="X127" s="6">
        <f t="shared" si="57"/>
        <v>0</v>
      </c>
      <c r="Y127" s="7">
        <f t="shared" si="58"/>
        <v>0</v>
      </c>
      <c r="Z127" s="8">
        <v>10.99</v>
      </c>
      <c r="AA127" s="5">
        <v>10.99</v>
      </c>
      <c r="AB127" s="6">
        <f t="shared" si="59"/>
        <v>0</v>
      </c>
      <c r="AC127" s="7">
        <f t="shared" si="60"/>
        <v>0</v>
      </c>
      <c r="AD127" s="8">
        <v>9.99</v>
      </c>
      <c r="AE127" s="5">
        <v>9.99</v>
      </c>
      <c r="AF127" s="6">
        <f t="shared" si="61"/>
        <v>0</v>
      </c>
      <c r="AG127" s="7">
        <f t="shared" si="62"/>
        <v>0</v>
      </c>
      <c r="AH127" s="8">
        <v>9.99</v>
      </c>
      <c r="AI127" s="5">
        <v>9.99</v>
      </c>
      <c r="AJ127" s="6">
        <f t="shared" si="63"/>
        <v>0</v>
      </c>
      <c r="AK127" s="7">
        <f t="shared" si="64"/>
        <v>0</v>
      </c>
      <c r="AL127" s="8">
        <v>10.99</v>
      </c>
      <c r="AM127" s="5">
        <v>10.99</v>
      </c>
      <c r="AN127" s="6">
        <f t="shared" si="65"/>
        <v>0</v>
      </c>
      <c r="AO127" s="7">
        <f t="shared" si="66"/>
        <v>0</v>
      </c>
      <c r="AP127" s="8">
        <v>10.99</v>
      </c>
      <c r="AQ127" s="5">
        <v>10.99</v>
      </c>
      <c r="AR127" s="6">
        <f t="shared" si="67"/>
        <v>0</v>
      </c>
      <c r="AS127" s="7">
        <f t="shared" si="68"/>
        <v>0</v>
      </c>
      <c r="AT127" s="8">
        <v>9.99</v>
      </c>
      <c r="AU127" s="5">
        <v>9.99</v>
      </c>
      <c r="AV127" s="6">
        <f t="shared" si="69"/>
        <v>0</v>
      </c>
      <c r="AW127" s="7">
        <f t="shared" si="70"/>
        <v>0</v>
      </c>
      <c r="AX127" s="8">
        <v>9.99</v>
      </c>
      <c r="AY127" s="5">
        <v>9.99</v>
      </c>
      <c r="AZ127" s="6">
        <f t="shared" si="71"/>
        <v>0</v>
      </c>
      <c r="BA127" s="7">
        <f t="shared" si="72"/>
        <v>0</v>
      </c>
      <c r="BB127" s="8">
        <v>9.99</v>
      </c>
      <c r="BC127" s="5">
        <v>9.99</v>
      </c>
      <c r="BD127" s="6">
        <f t="shared" si="73"/>
        <v>0</v>
      </c>
      <c r="BE127" s="7">
        <f t="shared" si="74"/>
        <v>0</v>
      </c>
      <c r="BF127" s="8">
        <v>9.99</v>
      </c>
      <c r="BG127" s="5">
        <v>9.99</v>
      </c>
      <c r="BH127" s="6">
        <f t="shared" si="75"/>
        <v>0</v>
      </c>
      <c r="BI127" s="7">
        <f t="shared" si="76"/>
        <v>0</v>
      </c>
      <c r="BJ127" s="8">
        <v>9.49</v>
      </c>
      <c r="BK127" s="5">
        <v>9.49</v>
      </c>
      <c r="BL127" s="6">
        <f t="shared" si="77"/>
        <v>0</v>
      </c>
      <c r="BM127" s="7">
        <f t="shared" si="78"/>
        <v>0</v>
      </c>
      <c r="BN127" s="8">
        <v>9.99</v>
      </c>
      <c r="BO127" s="5">
        <v>9.99</v>
      </c>
      <c r="BP127" s="6">
        <f t="shared" si="79"/>
        <v>0</v>
      </c>
      <c r="BQ127" s="7">
        <f t="shared" si="80"/>
        <v>0</v>
      </c>
      <c r="BR127" s="8">
        <v>9.99</v>
      </c>
      <c r="BS127" s="5">
        <v>9.99</v>
      </c>
      <c r="BT127" s="6">
        <f t="shared" si="81"/>
        <v>0</v>
      </c>
      <c r="BU127" s="7">
        <f t="shared" si="82"/>
        <v>0</v>
      </c>
      <c r="BV127">
        <f t="shared" si="84"/>
        <v>9.49</v>
      </c>
      <c r="BW127">
        <f t="shared" si="84"/>
        <v>9.49</v>
      </c>
      <c r="BX127">
        <f t="shared" si="85"/>
        <v>12.95</v>
      </c>
      <c r="BY127">
        <f t="shared" si="85"/>
        <v>12.95</v>
      </c>
      <c r="BZ127">
        <f t="shared" si="86"/>
        <v>10.37</v>
      </c>
      <c r="CA127">
        <f t="shared" si="86"/>
        <v>10.37</v>
      </c>
      <c r="CB127">
        <f t="shared" si="87"/>
        <v>0.79</v>
      </c>
      <c r="CC127">
        <f t="shared" si="87"/>
        <v>0.79</v>
      </c>
      <c r="CD127">
        <f t="shared" si="89"/>
        <v>3.46</v>
      </c>
      <c r="CE127">
        <f t="shared" si="89"/>
        <v>3.46</v>
      </c>
      <c r="CF127">
        <f t="shared" si="88"/>
        <v>33.4</v>
      </c>
      <c r="CG127">
        <f t="shared" si="88"/>
        <v>33.4</v>
      </c>
      <c r="CH127" s="20" t="b">
        <f t="shared" si="83"/>
        <v>0</v>
      </c>
    </row>
    <row r="128" spans="1:86" x14ac:dyDescent="0.25">
      <c r="A128" s="31" t="s">
        <v>193</v>
      </c>
      <c r="B128" s="31" t="s">
        <v>186</v>
      </c>
      <c r="C128" s="32">
        <v>42117</v>
      </c>
      <c r="D128" s="32" t="b">
        <f t="shared" si="48"/>
        <v>1</v>
      </c>
      <c r="E128" s="32" t="b">
        <f t="shared" si="48"/>
        <v>1</v>
      </c>
      <c r="F128" s="4">
        <v>9.99</v>
      </c>
      <c r="G128" s="5">
        <v>9.99</v>
      </c>
      <c r="H128" s="6">
        <f t="shared" si="49"/>
        <v>0</v>
      </c>
      <c r="I128" s="7">
        <f t="shared" si="50"/>
        <v>0</v>
      </c>
      <c r="J128" s="8">
        <v>9.99</v>
      </c>
      <c r="K128" s="5">
        <v>9.99</v>
      </c>
      <c r="L128" s="6">
        <f t="shared" si="51"/>
        <v>0</v>
      </c>
      <c r="M128" s="7">
        <f t="shared" si="52"/>
        <v>0</v>
      </c>
      <c r="N128" s="8">
        <v>10.99</v>
      </c>
      <c r="O128" s="5">
        <v>10.99</v>
      </c>
      <c r="P128" s="6">
        <f t="shared" si="53"/>
        <v>0</v>
      </c>
      <c r="Q128" s="7">
        <f t="shared" si="54"/>
        <v>0</v>
      </c>
      <c r="R128" s="8">
        <v>12.95</v>
      </c>
      <c r="S128" s="5">
        <v>12.95</v>
      </c>
      <c r="T128" s="6">
        <f t="shared" si="55"/>
        <v>0</v>
      </c>
      <c r="U128" s="7">
        <f t="shared" si="56"/>
        <v>0</v>
      </c>
      <c r="V128" s="8">
        <v>9.99</v>
      </c>
      <c r="W128" s="5">
        <v>9.99</v>
      </c>
      <c r="X128" s="6">
        <f t="shared" si="57"/>
        <v>0</v>
      </c>
      <c r="Y128" s="7">
        <f t="shared" si="58"/>
        <v>0</v>
      </c>
      <c r="Z128" s="8">
        <v>10.99</v>
      </c>
      <c r="AA128" s="5">
        <v>10.99</v>
      </c>
      <c r="AB128" s="6">
        <f t="shared" si="59"/>
        <v>0</v>
      </c>
      <c r="AC128" s="7">
        <f t="shared" si="60"/>
        <v>0</v>
      </c>
      <c r="AD128" s="8">
        <v>9.99</v>
      </c>
      <c r="AE128" s="5">
        <v>9.99</v>
      </c>
      <c r="AF128" s="6">
        <f t="shared" si="61"/>
        <v>0</v>
      </c>
      <c r="AG128" s="7">
        <f t="shared" si="62"/>
        <v>0</v>
      </c>
      <c r="AH128" s="8">
        <v>9.99</v>
      </c>
      <c r="AI128" s="5">
        <v>9.99</v>
      </c>
      <c r="AJ128" s="6">
        <f t="shared" si="63"/>
        <v>0</v>
      </c>
      <c r="AK128" s="7">
        <f t="shared" si="64"/>
        <v>0</v>
      </c>
      <c r="AL128" s="8">
        <v>10.99</v>
      </c>
      <c r="AM128" s="5">
        <v>10.99</v>
      </c>
      <c r="AN128" s="6">
        <f t="shared" si="65"/>
        <v>0</v>
      </c>
      <c r="AO128" s="7">
        <f t="shared" si="66"/>
        <v>0</v>
      </c>
      <c r="AP128" s="8">
        <v>10.99</v>
      </c>
      <c r="AQ128" s="5">
        <v>10.99</v>
      </c>
      <c r="AR128" s="6">
        <f t="shared" si="67"/>
        <v>0</v>
      </c>
      <c r="AS128" s="7">
        <f t="shared" si="68"/>
        <v>0</v>
      </c>
      <c r="AT128" s="8">
        <v>9.99</v>
      </c>
      <c r="AU128" s="5">
        <v>9.99</v>
      </c>
      <c r="AV128" s="6">
        <f t="shared" si="69"/>
        <v>0</v>
      </c>
      <c r="AW128" s="7">
        <f t="shared" si="70"/>
        <v>0</v>
      </c>
      <c r="AX128" s="8">
        <v>9.99</v>
      </c>
      <c r="AY128" s="5">
        <v>9.99</v>
      </c>
      <c r="AZ128" s="6">
        <f t="shared" si="71"/>
        <v>0</v>
      </c>
      <c r="BA128" s="7">
        <f t="shared" si="72"/>
        <v>0</v>
      </c>
      <c r="BB128" s="8">
        <v>9.99</v>
      </c>
      <c r="BC128" s="5">
        <v>9.99</v>
      </c>
      <c r="BD128" s="6">
        <f t="shared" si="73"/>
        <v>0</v>
      </c>
      <c r="BE128" s="7">
        <f t="shared" si="74"/>
        <v>0</v>
      </c>
      <c r="BF128" s="8">
        <v>9.99</v>
      </c>
      <c r="BG128" s="5">
        <v>9.99</v>
      </c>
      <c r="BH128" s="6">
        <f t="shared" si="75"/>
        <v>0</v>
      </c>
      <c r="BI128" s="7">
        <f t="shared" si="76"/>
        <v>0</v>
      </c>
      <c r="BJ128" s="8">
        <v>9.49</v>
      </c>
      <c r="BK128" s="5">
        <v>9.49</v>
      </c>
      <c r="BL128" s="6">
        <f t="shared" si="77"/>
        <v>0</v>
      </c>
      <c r="BM128" s="7">
        <f t="shared" si="78"/>
        <v>0</v>
      </c>
      <c r="BN128" s="8">
        <v>9.99</v>
      </c>
      <c r="BO128" s="5">
        <v>9.99</v>
      </c>
      <c r="BP128" s="6">
        <f t="shared" si="79"/>
        <v>0</v>
      </c>
      <c r="BQ128" s="7">
        <f t="shared" si="80"/>
        <v>0</v>
      </c>
      <c r="BR128" s="8">
        <v>9.99</v>
      </c>
      <c r="BS128" s="5">
        <v>9.99</v>
      </c>
      <c r="BT128" s="6">
        <f t="shared" si="81"/>
        <v>0</v>
      </c>
      <c r="BU128" s="7">
        <f t="shared" si="82"/>
        <v>0</v>
      </c>
      <c r="BV128">
        <f t="shared" si="84"/>
        <v>9.49</v>
      </c>
      <c r="BW128">
        <f t="shared" si="84"/>
        <v>9.49</v>
      </c>
      <c r="BX128">
        <f t="shared" si="85"/>
        <v>12.95</v>
      </c>
      <c r="BY128">
        <f t="shared" si="85"/>
        <v>12.95</v>
      </c>
      <c r="BZ128">
        <f t="shared" si="86"/>
        <v>10.37</v>
      </c>
      <c r="CA128">
        <f t="shared" si="86"/>
        <v>10.37</v>
      </c>
      <c r="CB128">
        <f t="shared" si="87"/>
        <v>0.79</v>
      </c>
      <c r="CC128">
        <f t="shared" si="87"/>
        <v>0.79</v>
      </c>
      <c r="CD128">
        <f t="shared" si="89"/>
        <v>3.46</v>
      </c>
      <c r="CE128">
        <f t="shared" si="89"/>
        <v>3.46</v>
      </c>
      <c r="CF128">
        <f t="shared" si="88"/>
        <v>33.4</v>
      </c>
      <c r="CG128">
        <f t="shared" si="88"/>
        <v>33.4</v>
      </c>
      <c r="CH128" s="20" t="b">
        <f t="shared" si="83"/>
        <v>0</v>
      </c>
    </row>
    <row r="129" spans="1:86" x14ac:dyDescent="0.25">
      <c r="A129" s="31" t="s">
        <v>194</v>
      </c>
      <c r="B129" s="31" t="s">
        <v>186</v>
      </c>
      <c r="C129" s="32">
        <v>42118</v>
      </c>
      <c r="D129" s="32" t="b">
        <f t="shared" si="48"/>
        <v>1</v>
      </c>
      <c r="E129" s="32" t="b">
        <f t="shared" si="48"/>
        <v>1</v>
      </c>
      <c r="F129" s="4">
        <v>19.989999999999998</v>
      </c>
      <c r="G129" s="5">
        <v>19.989999999999998</v>
      </c>
      <c r="H129" s="6">
        <f t="shared" si="49"/>
        <v>0</v>
      </c>
      <c r="I129" s="7">
        <f t="shared" si="50"/>
        <v>0</v>
      </c>
      <c r="J129" s="8">
        <v>19.989999999999998</v>
      </c>
      <c r="K129" s="5">
        <v>19.989999999999998</v>
      </c>
      <c r="L129" s="6">
        <f t="shared" si="51"/>
        <v>0</v>
      </c>
      <c r="M129" s="7">
        <f t="shared" si="52"/>
        <v>0</v>
      </c>
      <c r="N129" s="8">
        <v>21.99</v>
      </c>
      <c r="O129" s="5">
        <v>21.99</v>
      </c>
      <c r="P129" s="6">
        <f t="shared" si="53"/>
        <v>0</v>
      </c>
      <c r="Q129" s="7">
        <f t="shared" si="54"/>
        <v>0</v>
      </c>
      <c r="R129" s="8">
        <v>24.95</v>
      </c>
      <c r="S129" s="5">
        <v>24.95</v>
      </c>
      <c r="T129" s="6">
        <f t="shared" si="55"/>
        <v>0</v>
      </c>
      <c r="U129" s="7">
        <f t="shared" si="56"/>
        <v>0</v>
      </c>
      <c r="V129" s="8">
        <v>19.989999999999998</v>
      </c>
      <c r="W129" s="5">
        <v>19.989999999999998</v>
      </c>
      <c r="X129" s="6">
        <f t="shared" si="57"/>
        <v>0</v>
      </c>
      <c r="Y129" s="7">
        <f t="shared" si="58"/>
        <v>0</v>
      </c>
      <c r="Z129" s="8">
        <v>22.99</v>
      </c>
      <c r="AA129" s="5">
        <v>22.99</v>
      </c>
      <c r="AB129" s="6">
        <f t="shared" si="59"/>
        <v>0</v>
      </c>
      <c r="AC129" s="7">
        <f t="shared" si="60"/>
        <v>0</v>
      </c>
      <c r="AD129" s="8">
        <v>19.98</v>
      </c>
      <c r="AE129" s="5">
        <v>19.989999999999998</v>
      </c>
      <c r="AF129" s="6">
        <f t="shared" si="61"/>
        <v>9.9999999999980105E-3</v>
      </c>
      <c r="AG129" s="7">
        <f t="shared" si="62"/>
        <v>0.1</v>
      </c>
      <c r="AH129" s="8">
        <v>19.989999999999998</v>
      </c>
      <c r="AI129" s="5">
        <v>19.989999999999998</v>
      </c>
      <c r="AJ129" s="6">
        <f t="shared" si="63"/>
        <v>0</v>
      </c>
      <c r="AK129" s="7">
        <f t="shared" si="64"/>
        <v>0</v>
      </c>
      <c r="AL129" s="8">
        <v>21.99</v>
      </c>
      <c r="AM129" s="5">
        <v>21.99</v>
      </c>
      <c r="AN129" s="6">
        <f t="shared" si="65"/>
        <v>0</v>
      </c>
      <c r="AO129" s="7">
        <f t="shared" si="66"/>
        <v>0</v>
      </c>
      <c r="AP129" s="8">
        <v>21.99</v>
      </c>
      <c r="AQ129" s="5">
        <v>21.99</v>
      </c>
      <c r="AR129" s="6">
        <f t="shared" si="67"/>
        <v>0</v>
      </c>
      <c r="AS129" s="7">
        <f t="shared" si="68"/>
        <v>0</v>
      </c>
      <c r="AT129" s="8">
        <v>19.989999999999998</v>
      </c>
      <c r="AU129" s="5">
        <v>19.989999999999998</v>
      </c>
      <c r="AV129" s="6">
        <f t="shared" si="69"/>
        <v>0</v>
      </c>
      <c r="AW129" s="7">
        <f t="shared" si="70"/>
        <v>0</v>
      </c>
      <c r="AX129" s="8">
        <v>19.989999999999998</v>
      </c>
      <c r="AY129" s="5">
        <v>19.989999999999998</v>
      </c>
      <c r="AZ129" s="6">
        <f t="shared" si="71"/>
        <v>0</v>
      </c>
      <c r="BA129" s="7">
        <f t="shared" si="72"/>
        <v>0</v>
      </c>
      <c r="BB129" s="8">
        <v>19.989999999999998</v>
      </c>
      <c r="BC129" s="5">
        <v>19.989999999999998</v>
      </c>
      <c r="BD129" s="6">
        <f t="shared" si="73"/>
        <v>0</v>
      </c>
      <c r="BE129" s="7">
        <f t="shared" si="74"/>
        <v>0</v>
      </c>
      <c r="BF129" s="8">
        <v>19.989999999999998</v>
      </c>
      <c r="BG129" s="5">
        <v>19.989999999999998</v>
      </c>
      <c r="BH129" s="6">
        <f t="shared" si="75"/>
        <v>0</v>
      </c>
      <c r="BI129" s="7">
        <f t="shared" si="76"/>
        <v>0</v>
      </c>
      <c r="BJ129" s="8">
        <v>19.489999999999998</v>
      </c>
      <c r="BK129" s="5">
        <v>18.989999999999998</v>
      </c>
      <c r="BL129" s="6">
        <f t="shared" si="77"/>
        <v>-0.5</v>
      </c>
      <c r="BM129" s="7">
        <f t="shared" si="78"/>
        <v>-2.6</v>
      </c>
      <c r="BN129" s="8">
        <v>21.99</v>
      </c>
      <c r="BO129" s="5">
        <v>21.99</v>
      </c>
      <c r="BP129" s="6">
        <f t="shared" si="79"/>
        <v>0</v>
      </c>
      <c r="BQ129" s="7">
        <f t="shared" si="80"/>
        <v>0</v>
      </c>
      <c r="BR129" s="8">
        <v>19.989999999999998</v>
      </c>
      <c r="BS129" s="5">
        <v>19.989999999999998</v>
      </c>
      <c r="BT129" s="6">
        <f t="shared" si="81"/>
        <v>0</v>
      </c>
      <c r="BU129" s="7">
        <f t="shared" si="82"/>
        <v>0</v>
      </c>
      <c r="BV129">
        <f t="shared" si="84"/>
        <v>19.489999999999998</v>
      </c>
      <c r="BW129">
        <f t="shared" si="84"/>
        <v>18.989999999999998</v>
      </c>
      <c r="BX129">
        <f t="shared" si="85"/>
        <v>24.95</v>
      </c>
      <c r="BY129">
        <f t="shared" si="85"/>
        <v>24.95</v>
      </c>
      <c r="BZ129">
        <f t="shared" si="86"/>
        <v>20.9</v>
      </c>
      <c r="CA129">
        <f t="shared" si="86"/>
        <v>20.87</v>
      </c>
      <c r="CB129">
        <f t="shared" si="87"/>
        <v>1.45</v>
      </c>
      <c r="CC129">
        <f t="shared" si="87"/>
        <v>1.48</v>
      </c>
      <c r="CD129">
        <f t="shared" si="89"/>
        <v>5.46</v>
      </c>
      <c r="CE129">
        <f t="shared" si="89"/>
        <v>5.96</v>
      </c>
      <c r="CF129">
        <f t="shared" si="88"/>
        <v>26.1</v>
      </c>
      <c r="CG129">
        <f t="shared" si="88"/>
        <v>28.6</v>
      </c>
      <c r="CH129" s="20" t="b">
        <f t="shared" si="83"/>
        <v>1</v>
      </c>
    </row>
    <row r="130" spans="1:86" x14ac:dyDescent="0.25">
      <c r="A130" s="31" t="s">
        <v>195</v>
      </c>
      <c r="B130" s="31" t="s">
        <v>186</v>
      </c>
      <c r="C130" s="32">
        <v>42119</v>
      </c>
      <c r="D130" s="32" t="b">
        <f t="shared" si="48"/>
        <v>1</v>
      </c>
      <c r="E130" s="32" t="b">
        <f t="shared" si="48"/>
        <v>1</v>
      </c>
      <c r="F130" s="4">
        <v>19.989999999999998</v>
      </c>
      <c r="G130" s="5">
        <v>19.989999999999998</v>
      </c>
      <c r="H130" s="6">
        <f t="shared" si="49"/>
        <v>0</v>
      </c>
      <c r="I130" s="7">
        <f t="shared" si="50"/>
        <v>0</v>
      </c>
      <c r="J130" s="8">
        <v>19.989999999999998</v>
      </c>
      <c r="K130" s="5">
        <v>19.989999999999998</v>
      </c>
      <c r="L130" s="6">
        <f t="shared" si="51"/>
        <v>0</v>
      </c>
      <c r="M130" s="7">
        <f t="shared" si="52"/>
        <v>0</v>
      </c>
      <c r="N130" s="8">
        <v>21.99</v>
      </c>
      <c r="O130" s="5">
        <v>21.99</v>
      </c>
      <c r="P130" s="6">
        <f t="shared" si="53"/>
        <v>0</v>
      </c>
      <c r="Q130" s="7">
        <f t="shared" si="54"/>
        <v>0</v>
      </c>
      <c r="R130" s="8">
        <v>24.95</v>
      </c>
      <c r="S130" s="5">
        <v>24.95</v>
      </c>
      <c r="T130" s="6">
        <f t="shared" si="55"/>
        <v>0</v>
      </c>
      <c r="U130" s="7">
        <f t="shared" si="56"/>
        <v>0</v>
      </c>
      <c r="V130" s="8">
        <v>19.989999999999998</v>
      </c>
      <c r="W130" s="5">
        <v>19.989999999999998</v>
      </c>
      <c r="X130" s="6">
        <f t="shared" si="57"/>
        <v>0</v>
      </c>
      <c r="Y130" s="7">
        <f t="shared" si="58"/>
        <v>0</v>
      </c>
      <c r="Z130" s="8">
        <v>22.99</v>
      </c>
      <c r="AA130" s="5">
        <v>22.99</v>
      </c>
      <c r="AB130" s="6">
        <f t="shared" si="59"/>
        <v>0</v>
      </c>
      <c r="AC130" s="7">
        <f t="shared" si="60"/>
        <v>0</v>
      </c>
      <c r="AD130" s="8">
        <v>19.98</v>
      </c>
      <c r="AE130" s="5">
        <v>19.989999999999998</v>
      </c>
      <c r="AF130" s="6">
        <f t="shared" si="61"/>
        <v>9.9999999999980105E-3</v>
      </c>
      <c r="AG130" s="7">
        <f t="shared" si="62"/>
        <v>0.1</v>
      </c>
      <c r="AH130" s="8">
        <v>19.989999999999998</v>
      </c>
      <c r="AI130" s="5">
        <v>19.989999999999998</v>
      </c>
      <c r="AJ130" s="6">
        <f t="shared" si="63"/>
        <v>0</v>
      </c>
      <c r="AK130" s="7">
        <f t="shared" si="64"/>
        <v>0</v>
      </c>
      <c r="AL130" s="8">
        <v>21.99</v>
      </c>
      <c r="AM130" s="5">
        <v>21.99</v>
      </c>
      <c r="AN130" s="6">
        <f t="shared" si="65"/>
        <v>0</v>
      </c>
      <c r="AO130" s="7">
        <f t="shared" si="66"/>
        <v>0</v>
      </c>
      <c r="AP130" s="8">
        <v>21.99</v>
      </c>
      <c r="AQ130" s="5">
        <v>21.99</v>
      </c>
      <c r="AR130" s="6">
        <f t="shared" si="67"/>
        <v>0</v>
      </c>
      <c r="AS130" s="7">
        <f t="shared" si="68"/>
        <v>0</v>
      </c>
      <c r="AT130" s="8">
        <v>19.989999999999998</v>
      </c>
      <c r="AU130" s="5">
        <v>19.989999999999998</v>
      </c>
      <c r="AV130" s="6">
        <f t="shared" si="69"/>
        <v>0</v>
      </c>
      <c r="AW130" s="7">
        <f t="shared" si="70"/>
        <v>0</v>
      </c>
      <c r="AX130" s="8">
        <v>19.989999999999998</v>
      </c>
      <c r="AY130" s="5">
        <v>19.989999999999998</v>
      </c>
      <c r="AZ130" s="6">
        <f t="shared" si="71"/>
        <v>0</v>
      </c>
      <c r="BA130" s="7">
        <f t="shared" si="72"/>
        <v>0</v>
      </c>
      <c r="BB130" s="8">
        <v>19.989999999999998</v>
      </c>
      <c r="BC130" s="5">
        <v>19.989999999999998</v>
      </c>
      <c r="BD130" s="6">
        <f t="shared" si="73"/>
        <v>0</v>
      </c>
      <c r="BE130" s="7">
        <f t="shared" si="74"/>
        <v>0</v>
      </c>
      <c r="BF130" s="8">
        <v>19.989999999999998</v>
      </c>
      <c r="BG130" s="5">
        <v>19.989999999999998</v>
      </c>
      <c r="BH130" s="6">
        <f t="shared" si="75"/>
        <v>0</v>
      </c>
      <c r="BI130" s="7">
        <f t="shared" si="76"/>
        <v>0</v>
      </c>
      <c r="BJ130" s="8">
        <v>19.489999999999998</v>
      </c>
      <c r="BK130" s="5">
        <v>18.989999999999998</v>
      </c>
      <c r="BL130" s="6">
        <f t="shared" si="77"/>
        <v>-0.5</v>
      </c>
      <c r="BM130" s="7">
        <f t="shared" si="78"/>
        <v>-2.6</v>
      </c>
      <c r="BN130" s="8">
        <v>21.99</v>
      </c>
      <c r="BO130" s="5">
        <v>21.99</v>
      </c>
      <c r="BP130" s="6">
        <f t="shared" si="79"/>
        <v>0</v>
      </c>
      <c r="BQ130" s="7">
        <f t="shared" si="80"/>
        <v>0</v>
      </c>
      <c r="BR130" s="8">
        <v>19.989999999999998</v>
      </c>
      <c r="BS130" s="5">
        <v>19.989999999999998</v>
      </c>
      <c r="BT130" s="6">
        <f t="shared" si="81"/>
        <v>0</v>
      </c>
      <c r="BU130" s="7">
        <f t="shared" si="82"/>
        <v>0</v>
      </c>
      <c r="BV130">
        <f t="shared" si="84"/>
        <v>19.489999999999998</v>
      </c>
      <c r="BW130">
        <f t="shared" si="84"/>
        <v>18.989999999999998</v>
      </c>
      <c r="BX130">
        <f t="shared" si="85"/>
        <v>24.95</v>
      </c>
      <c r="BY130">
        <f t="shared" si="85"/>
        <v>24.95</v>
      </c>
      <c r="BZ130">
        <f t="shared" si="86"/>
        <v>20.9</v>
      </c>
      <c r="CA130">
        <f t="shared" si="86"/>
        <v>20.87</v>
      </c>
      <c r="CB130">
        <f t="shared" si="87"/>
        <v>1.45</v>
      </c>
      <c r="CC130">
        <f t="shared" si="87"/>
        <v>1.48</v>
      </c>
      <c r="CD130">
        <f t="shared" si="89"/>
        <v>5.46</v>
      </c>
      <c r="CE130">
        <f t="shared" si="89"/>
        <v>5.96</v>
      </c>
      <c r="CF130">
        <f t="shared" si="88"/>
        <v>26.1</v>
      </c>
      <c r="CG130">
        <f t="shared" si="88"/>
        <v>28.6</v>
      </c>
      <c r="CH130" s="20" t="b">
        <f t="shared" si="83"/>
        <v>1</v>
      </c>
    </row>
    <row r="131" spans="1:86" x14ac:dyDescent="0.25">
      <c r="A131" s="31" t="s">
        <v>196</v>
      </c>
      <c r="B131" s="31" t="s">
        <v>186</v>
      </c>
      <c r="C131" s="32">
        <v>42121</v>
      </c>
      <c r="D131" s="32" t="b">
        <f t="shared" si="48"/>
        <v>1</v>
      </c>
      <c r="E131" s="32" t="b">
        <f t="shared" si="48"/>
        <v>1</v>
      </c>
      <c r="F131" s="4">
        <v>44.99</v>
      </c>
      <c r="G131" s="5">
        <v>39.99</v>
      </c>
      <c r="H131" s="6">
        <f t="shared" si="49"/>
        <v>-5</v>
      </c>
      <c r="I131" s="7">
        <f t="shared" si="50"/>
        <v>-11.1</v>
      </c>
      <c r="J131" s="8">
        <v>39.99</v>
      </c>
      <c r="K131" s="5">
        <v>39.99</v>
      </c>
      <c r="L131" s="6">
        <f t="shared" si="51"/>
        <v>0</v>
      </c>
      <c r="M131" s="7">
        <f t="shared" si="52"/>
        <v>0</v>
      </c>
      <c r="N131" s="8">
        <v>44.99</v>
      </c>
      <c r="O131" s="5">
        <v>44.99</v>
      </c>
      <c r="P131" s="6">
        <f t="shared" si="53"/>
        <v>0</v>
      </c>
      <c r="Q131" s="7">
        <f t="shared" si="54"/>
        <v>0</v>
      </c>
      <c r="R131" s="8">
        <v>49.95</v>
      </c>
      <c r="S131" s="5">
        <v>49.95</v>
      </c>
      <c r="T131" s="6">
        <f t="shared" si="55"/>
        <v>0</v>
      </c>
      <c r="U131" s="7">
        <f t="shared" si="56"/>
        <v>0</v>
      </c>
      <c r="V131" s="8">
        <v>39.99</v>
      </c>
      <c r="W131" s="5">
        <v>39.99</v>
      </c>
      <c r="X131" s="6">
        <f t="shared" si="57"/>
        <v>0</v>
      </c>
      <c r="Y131" s="7">
        <f t="shared" si="58"/>
        <v>0</v>
      </c>
      <c r="Z131" s="8">
        <v>44.99</v>
      </c>
      <c r="AA131" s="5">
        <v>44.99</v>
      </c>
      <c r="AB131" s="6">
        <f t="shared" si="59"/>
        <v>0</v>
      </c>
      <c r="AC131" s="7">
        <f t="shared" si="60"/>
        <v>0</v>
      </c>
      <c r="AD131" s="8">
        <v>39.99</v>
      </c>
      <c r="AE131" s="5">
        <v>39.99</v>
      </c>
      <c r="AF131" s="6">
        <f t="shared" si="61"/>
        <v>0</v>
      </c>
      <c r="AG131" s="7">
        <f t="shared" si="62"/>
        <v>0</v>
      </c>
      <c r="AH131" s="8">
        <v>39.99</v>
      </c>
      <c r="AI131" s="5">
        <v>39.99</v>
      </c>
      <c r="AJ131" s="6">
        <f t="shared" si="63"/>
        <v>0</v>
      </c>
      <c r="AK131" s="7">
        <f t="shared" si="64"/>
        <v>0</v>
      </c>
      <c r="AL131" s="8">
        <v>44.99</v>
      </c>
      <c r="AM131" s="5">
        <v>44.99</v>
      </c>
      <c r="AN131" s="6">
        <f t="shared" si="65"/>
        <v>0</v>
      </c>
      <c r="AO131" s="7">
        <f t="shared" si="66"/>
        <v>0</v>
      </c>
      <c r="AP131" s="8">
        <v>44.99</v>
      </c>
      <c r="AQ131" s="5">
        <v>44.99</v>
      </c>
      <c r="AR131" s="6">
        <f t="shared" si="67"/>
        <v>0</v>
      </c>
      <c r="AS131" s="7">
        <f t="shared" si="68"/>
        <v>0</v>
      </c>
      <c r="AT131" s="8">
        <v>44.99</v>
      </c>
      <c r="AU131" s="5">
        <v>39.99</v>
      </c>
      <c r="AV131" s="6">
        <f t="shared" si="69"/>
        <v>-5</v>
      </c>
      <c r="AW131" s="7">
        <f t="shared" si="70"/>
        <v>-11.1</v>
      </c>
      <c r="AX131" s="8">
        <v>44.99</v>
      </c>
      <c r="AY131" s="5">
        <v>39.99</v>
      </c>
      <c r="AZ131" s="6">
        <f t="shared" si="71"/>
        <v>-5</v>
      </c>
      <c r="BA131" s="7">
        <f t="shared" si="72"/>
        <v>-11.1</v>
      </c>
      <c r="BB131" s="8">
        <v>39.99</v>
      </c>
      <c r="BC131" s="5">
        <v>39.99</v>
      </c>
      <c r="BD131" s="6">
        <f t="shared" si="73"/>
        <v>0</v>
      </c>
      <c r="BE131" s="7">
        <f t="shared" si="74"/>
        <v>0</v>
      </c>
      <c r="BF131" s="8">
        <v>39.99</v>
      </c>
      <c r="BG131" s="5">
        <v>39.99</v>
      </c>
      <c r="BH131" s="6">
        <f t="shared" si="75"/>
        <v>0</v>
      </c>
      <c r="BI131" s="7">
        <f t="shared" si="76"/>
        <v>0</v>
      </c>
      <c r="BJ131" s="8">
        <v>39.99</v>
      </c>
      <c r="BK131" s="5">
        <v>39.99</v>
      </c>
      <c r="BL131" s="6">
        <f t="shared" si="77"/>
        <v>0</v>
      </c>
      <c r="BM131" s="7">
        <f t="shared" si="78"/>
        <v>0</v>
      </c>
      <c r="BN131" s="8">
        <v>44.99</v>
      </c>
      <c r="BO131" s="5">
        <v>44.99</v>
      </c>
      <c r="BP131" s="6">
        <f t="shared" si="79"/>
        <v>0</v>
      </c>
      <c r="BQ131" s="7">
        <f t="shared" si="80"/>
        <v>0</v>
      </c>
      <c r="BR131" s="8">
        <v>39.99</v>
      </c>
      <c r="BS131" s="5">
        <v>39.99</v>
      </c>
      <c r="BT131" s="6">
        <f t="shared" si="81"/>
        <v>0</v>
      </c>
      <c r="BU131" s="7">
        <f t="shared" si="82"/>
        <v>0</v>
      </c>
      <c r="BV131">
        <f t="shared" si="84"/>
        <v>39.99</v>
      </c>
      <c r="BW131">
        <f t="shared" si="84"/>
        <v>39.99</v>
      </c>
      <c r="BX131">
        <f t="shared" si="85"/>
        <v>49.95</v>
      </c>
      <c r="BY131">
        <f t="shared" si="85"/>
        <v>49.95</v>
      </c>
      <c r="BZ131">
        <f t="shared" si="86"/>
        <v>42.93</v>
      </c>
      <c r="CA131">
        <f t="shared" si="86"/>
        <v>42.05</v>
      </c>
      <c r="CB131">
        <f t="shared" si="87"/>
        <v>2.99</v>
      </c>
      <c r="CC131">
        <f t="shared" si="87"/>
        <v>2.99</v>
      </c>
      <c r="CD131">
        <f t="shared" si="89"/>
        <v>9.9600000000000009</v>
      </c>
      <c r="CE131">
        <f t="shared" si="89"/>
        <v>9.9600000000000009</v>
      </c>
      <c r="CF131">
        <f t="shared" si="88"/>
        <v>23.2</v>
      </c>
      <c r="CG131">
        <f t="shared" si="88"/>
        <v>23.7</v>
      </c>
      <c r="CH131" s="20" t="b">
        <f t="shared" si="83"/>
        <v>1</v>
      </c>
    </row>
    <row r="132" spans="1:86" x14ac:dyDescent="0.25">
      <c r="A132" s="31" t="s">
        <v>197</v>
      </c>
      <c r="B132" s="31" t="s">
        <v>186</v>
      </c>
      <c r="C132" s="32">
        <v>42122</v>
      </c>
      <c r="D132" s="32" t="b">
        <f t="shared" si="48"/>
        <v>1</v>
      </c>
      <c r="E132" s="32" t="b">
        <f t="shared" si="48"/>
        <v>1</v>
      </c>
      <c r="F132" s="4">
        <v>54.99</v>
      </c>
      <c r="G132" s="5">
        <v>49.99</v>
      </c>
      <c r="H132" s="6">
        <f t="shared" si="49"/>
        <v>-5</v>
      </c>
      <c r="I132" s="7">
        <f t="shared" si="50"/>
        <v>-9.1</v>
      </c>
      <c r="J132" s="8">
        <v>49.99</v>
      </c>
      <c r="K132" s="5">
        <v>49.99</v>
      </c>
      <c r="L132" s="6">
        <f t="shared" si="51"/>
        <v>0</v>
      </c>
      <c r="M132" s="7">
        <f t="shared" si="52"/>
        <v>0</v>
      </c>
      <c r="N132" s="8">
        <v>59.99</v>
      </c>
      <c r="O132" s="5">
        <v>57.99</v>
      </c>
      <c r="P132" s="6">
        <f t="shared" si="53"/>
        <v>-2</v>
      </c>
      <c r="Q132" s="7">
        <f t="shared" si="54"/>
        <v>-3.3</v>
      </c>
      <c r="R132" s="8">
        <v>59.95</v>
      </c>
      <c r="S132" s="5">
        <v>59.95</v>
      </c>
      <c r="T132" s="6">
        <f t="shared" si="55"/>
        <v>0</v>
      </c>
      <c r="U132" s="7">
        <f t="shared" si="56"/>
        <v>0</v>
      </c>
      <c r="V132" s="8">
        <v>49.99</v>
      </c>
      <c r="W132" s="5">
        <v>49.99</v>
      </c>
      <c r="X132" s="6">
        <f t="shared" si="57"/>
        <v>0</v>
      </c>
      <c r="Y132" s="7">
        <f t="shared" si="58"/>
        <v>0</v>
      </c>
      <c r="Z132" s="8">
        <v>54.99</v>
      </c>
      <c r="AA132" s="5">
        <v>54.99</v>
      </c>
      <c r="AB132" s="6">
        <f t="shared" si="59"/>
        <v>0</v>
      </c>
      <c r="AC132" s="7">
        <f t="shared" si="60"/>
        <v>0</v>
      </c>
      <c r="AD132" s="8">
        <v>52.99</v>
      </c>
      <c r="AE132" s="5">
        <v>49.99</v>
      </c>
      <c r="AF132" s="6">
        <f t="shared" si="61"/>
        <v>-3</v>
      </c>
      <c r="AG132" s="7">
        <f t="shared" si="62"/>
        <v>-5.7</v>
      </c>
      <c r="AH132" s="8">
        <v>49.99</v>
      </c>
      <c r="AI132" s="5">
        <v>49.99</v>
      </c>
      <c r="AJ132" s="6">
        <f t="shared" si="63"/>
        <v>0</v>
      </c>
      <c r="AK132" s="7">
        <f t="shared" si="64"/>
        <v>0</v>
      </c>
      <c r="AL132" s="8">
        <v>59.99</v>
      </c>
      <c r="AM132" s="5">
        <v>57.99</v>
      </c>
      <c r="AN132" s="6">
        <f t="shared" si="65"/>
        <v>-2</v>
      </c>
      <c r="AO132" s="7">
        <f t="shared" si="66"/>
        <v>-3.3</v>
      </c>
      <c r="AP132" s="8">
        <v>59.99</v>
      </c>
      <c r="AQ132" s="5">
        <v>57.99</v>
      </c>
      <c r="AR132" s="6">
        <f t="shared" si="67"/>
        <v>-2</v>
      </c>
      <c r="AS132" s="7">
        <f t="shared" si="68"/>
        <v>-3.3</v>
      </c>
      <c r="AT132" s="8">
        <v>54.99</v>
      </c>
      <c r="AU132" s="5">
        <v>49.99</v>
      </c>
      <c r="AV132" s="6">
        <f t="shared" si="69"/>
        <v>-5</v>
      </c>
      <c r="AW132" s="7">
        <f t="shared" si="70"/>
        <v>-9.1</v>
      </c>
      <c r="AX132" s="8">
        <v>54.99</v>
      </c>
      <c r="AY132" s="5">
        <v>49.99</v>
      </c>
      <c r="AZ132" s="6">
        <f t="shared" si="71"/>
        <v>-5</v>
      </c>
      <c r="BA132" s="7">
        <f t="shared" si="72"/>
        <v>-9.1</v>
      </c>
      <c r="BB132" s="8">
        <v>49.99</v>
      </c>
      <c r="BC132" s="5">
        <v>49.99</v>
      </c>
      <c r="BD132" s="6">
        <f t="shared" si="73"/>
        <v>0</v>
      </c>
      <c r="BE132" s="7">
        <f t="shared" si="74"/>
        <v>0</v>
      </c>
      <c r="BF132" s="8">
        <v>49.99</v>
      </c>
      <c r="BG132" s="5">
        <v>49.99</v>
      </c>
      <c r="BH132" s="6">
        <f t="shared" si="75"/>
        <v>0</v>
      </c>
      <c r="BI132" s="7">
        <f t="shared" si="76"/>
        <v>0</v>
      </c>
      <c r="BJ132" s="8">
        <v>50.99</v>
      </c>
      <c r="BK132" s="5">
        <v>49.99</v>
      </c>
      <c r="BL132" s="6">
        <f t="shared" si="77"/>
        <v>-1</v>
      </c>
      <c r="BM132" s="7">
        <f t="shared" si="78"/>
        <v>-2</v>
      </c>
      <c r="BN132" s="8">
        <v>54.99</v>
      </c>
      <c r="BO132" s="5">
        <v>54.99</v>
      </c>
      <c r="BP132" s="6">
        <f t="shared" si="79"/>
        <v>0</v>
      </c>
      <c r="BQ132" s="7">
        <f t="shared" si="80"/>
        <v>0</v>
      </c>
      <c r="BR132" s="8">
        <v>49.99</v>
      </c>
      <c r="BS132" s="5">
        <v>49.99</v>
      </c>
      <c r="BT132" s="6">
        <f t="shared" si="81"/>
        <v>0</v>
      </c>
      <c r="BU132" s="7">
        <f t="shared" si="82"/>
        <v>0</v>
      </c>
      <c r="BV132">
        <f t="shared" si="84"/>
        <v>49.99</v>
      </c>
      <c r="BW132">
        <f t="shared" si="84"/>
        <v>49.99</v>
      </c>
      <c r="BX132">
        <f t="shared" si="85"/>
        <v>59.99</v>
      </c>
      <c r="BY132">
        <f t="shared" si="85"/>
        <v>59.95</v>
      </c>
      <c r="BZ132">
        <f t="shared" si="86"/>
        <v>54.05</v>
      </c>
      <c r="CA132">
        <f t="shared" si="86"/>
        <v>52.58</v>
      </c>
      <c r="CB132">
        <f t="shared" si="87"/>
        <v>3.87</v>
      </c>
      <c r="CC132">
        <f t="shared" si="87"/>
        <v>3.66</v>
      </c>
      <c r="CD132">
        <f t="shared" si="89"/>
        <v>10</v>
      </c>
      <c r="CE132">
        <f t="shared" si="89"/>
        <v>9.9600000000000009</v>
      </c>
      <c r="CF132">
        <f t="shared" si="88"/>
        <v>18.5</v>
      </c>
      <c r="CG132">
        <f t="shared" si="88"/>
        <v>18.899999999999999</v>
      </c>
      <c r="CH132" s="20" t="b">
        <f t="shared" si="83"/>
        <v>1</v>
      </c>
    </row>
    <row r="133" spans="1:86" x14ac:dyDescent="0.25">
      <c r="A133" s="31" t="s">
        <v>198</v>
      </c>
      <c r="B133" s="31" t="s">
        <v>186</v>
      </c>
      <c r="C133" s="32">
        <v>42123</v>
      </c>
      <c r="D133" s="32" t="b">
        <f t="shared" ref="D133:E196" si="90">IF(AND(F133&lt;&gt;"",J133&lt;&gt;"",N133&lt;&gt;"",R133&lt;&gt;"",V133&lt;&gt;"",Z133&lt;&gt;"",AD133&lt;&gt;"",AH133&lt;&gt;"",AL133&lt;&gt;"",AP133&lt;&gt;"",AT133&lt;&gt;"",AX133&lt;&gt;"",BB133&lt;&gt;"",BF133&lt;&gt;"",BJ133&lt;&gt;"",BN133&lt;&gt;"",BR133&lt;&gt;""),TRUE,FALSE)</f>
        <v>1</v>
      </c>
      <c r="E133" s="32" t="b">
        <f t="shared" si="90"/>
        <v>1</v>
      </c>
      <c r="F133" s="4">
        <v>54.99</v>
      </c>
      <c r="G133" s="5">
        <v>49.99</v>
      </c>
      <c r="H133" s="6">
        <f t="shared" ref="H133:H196" si="91">IF(AND(F133&gt;0,G133&gt;0),G133-F133,"")</f>
        <v>-5</v>
      </c>
      <c r="I133" s="7">
        <f t="shared" ref="I133:I196" si="92">IF(AND(F133&gt;0,G133&gt;0),ROUND(100*(G133/F133-1),1),"")</f>
        <v>-9.1</v>
      </c>
      <c r="J133" s="8">
        <v>49.99</v>
      </c>
      <c r="K133" s="5">
        <v>49.99</v>
      </c>
      <c r="L133" s="6">
        <f t="shared" ref="L133:L196" si="93">IF(AND(J133&gt;0,K133&gt;0),K133-J133,"")</f>
        <v>0</v>
      </c>
      <c r="M133" s="7">
        <f t="shared" ref="M133:M196" si="94">IF(AND(J133&gt;0,K133&gt;0),ROUND(100*(K133/J133-1),1),"")</f>
        <v>0</v>
      </c>
      <c r="N133" s="8">
        <v>59.99</v>
      </c>
      <c r="O133" s="5">
        <v>57.99</v>
      </c>
      <c r="P133" s="6">
        <f t="shared" ref="P133:P196" si="95">IF(AND(N133&gt;0,O133&gt;0),O133-N133,"")</f>
        <v>-2</v>
      </c>
      <c r="Q133" s="7">
        <f t="shared" ref="Q133:Q196" si="96">IF(AND(N133&gt;0,O133&gt;0),ROUND(100*(O133/N133-1),1),"")</f>
        <v>-3.3</v>
      </c>
      <c r="R133" s="8">
        <v>59.95</v>
      </c>
      <c r="S133" s="5">
        <v>59.95</v>
      </c>
      <c r="T133" s="6">
        <f t="shared" ref="T133:T196" si="97">IF(AND(R133&gt;0,S133&gt;0),S133-R133,"")</f>
        <v>0</v>
      </c>
      <c r="U133" s="7">
        <f t="shared" ref="U133:U196" si="98">IF(AND(R133&gt;0,S133&gt;0),ROUND(100*(S133/R133-1),1),"")</f>
        <v>0</v>
      </c>
      <c r="V133" s="8">
        <v>49.99</v>
      </c>
      <c r="W133" s="5">
        <v>49.99</v>
      </c>
      <c r="X133" s="6">
        <f t="shared" ref="X133:X196" si="99">IF(AND(V133&gt;0,W133&gt;0),W133-V133,"")</f>
        <v>0</v>
      </c>
      <c r="Y133" s="7">
        <f t="shared" ref="Y133:Y196" si="100">IF(AND(V133&gt;0,W133&gt;0),ROUND(100*(W133/V133-1),1),"")</f>
        <v>0</v>
      </c>
      <c r="Z133" s="8">
        <v>54.99</v>
      </c>
      <c r="AA133" s="5">
        <v>54.99</v>
      </c>
      <c r="AB133" s="6">
        <f t="shared" ref="AB133:AB196" si="101">IF(AND(Z133&gt;0,AA133&gt;0),AA133-Z133,"")</f>
        <v>0</v>
      </c>
      <c r="AC133" s="7">
        <f t="shared" ref="AC133:AC196" si="102">IF(AND(Z133&gt;0,AA133&gt;0),ROUND(100*(AA133/Z133-1),1),"")</f>
        <v>0</v>
      </c>
      <c r="AD133" s="8">
        <v>52.99</v>
      </c>
      <c r="AE133" s="5">
        <v>49.99</v>
      </c>
      <c r="AF133" s="6">
        <f t="shared" ref="AF133:AF196" si="103">IF(AND(AD133&gt;0,AE133&gt;0),AE133-AD133,"")</f>
        <v>-3</v>
      </c>
      <c r="AG133" s="7">
        <f t="shared" ref="AG133:AG196" si="104">IF(AND(AD133&gt;0,AE133&gt;0),ROUND(100*(AE133/AD133-1),1),"")</f>
        <v>-5.7</v>
      </c>
      <c r="AH133" s="8">
        <v>49.99</v>
      </c>
      <c r="AI133" s="5">
        <v>49.99</v>
      </c>
      <c r="AJ133" s="6">
        <f t="shared" ref="AJ133:AJ196" si="105">IF(AND(AH133&gt;0,AI133&gt;0),AI133-AH133,"")</f>
        <v>0</v>
      </c>
      <c r="AK133" s="7">
        <f t="shared" ref="AK133:AK196" si="106">IF(AND(AH133&gt;0,AI133&gt;0),ROUND(100*(AI133/AH133-1),1),"")</f>
        <v>0</v>
      </c>
      <c r="AL133" s="8">
        <v>59.99</v>
      </c>
      <c r="AM133" s="5">
        <v>57.99</v>
      </c>
      <c r="AN133" s="6">
        <f t="shared" ref="AN133:AN196" si="107">IF(AND(AL133&gt;0,AM133&gt;0),AM133-AL133,"")</f>
        <v>-2</v>
      </c>
      <c r="AO133" s="7">
        <f t="shared" ref="AO133:AO196" si="108">IF(AND(AL133&gt;0,AM133&gt;0),ROUND(100*(AM133/AL133-1),1),"")</f>
        <v>-3.3</v>
      </c>
      <c r="AP133" s="8">
        <v>59.99</v>
      </c>
      <c r="AQ133" s="5">
        <v>57.99</v>
      </c>
      <c r="AR133" s="6">
        <f t="shared" ref="AR133:AR196" si="109">IF(AND(AP133&gt;0,AQ133&gt;0),AQ133-AP133,"")</f>
        <v>-2</v>
      </c>
      <c r="AS133" s="7">
        <f t="shared" ref="AS133:AS196" si="110">IF(AND(AP133&gt;0,AQ133&gt;0),ROUND(100*(AQ133/AP133-1),1),"")</f>
        <v>-3.3</v>
      </c>
      <c r="AT133" s="8">
        <v>54.99</v>
      </c>
      <c r="AU133" s="5">
        <v>49.99</v>
      </c>
      <c r="AV133" s="6">
        <f t="shared" ref="AV133:AV196" si="111">IF(AND(AT133&gt;0,AU133&gt;0),AU133-AT133,"")</f>
        <v>-5</v>
      </c>
      <c r="AW133" s="7">
        <f t="shared" ref="AW133:AW196" si="112">IF(AND(AT133&gt;0,AU133&gt;0),ROUND(100*(AU133/AT133-1),1),"")</f>
        <v>-9.1</v>
      </c>
      <c r="AX133" s="8">
        <v>54.99</v>
      </c>
      <c r="AY133" s="5">
        <v>49.99</v>
      </c>
      <c r="AZ133" s="6">
        <f t="shared" ref="AZ133:AZ196" si="113">IF(AND(AX133&gt;0,AY133&gt;0),AY133-AX133,"")</f>
        <v>-5</v>
      </c>
      <c r="BA133" s="7">
        <f t="shared" ref="BA133:BA196" si="114">IF(AND(AX133&gt;0,AY133&gt;0),ROUND(100*(AY133/AX133-1),1),"")</f>
        <v>-9.1</v>
      </c>
      <c r="BB133" s="8">
        <v>49.99</v>
      </c>
      <c r="BC133" s="5">
        <v>49.99</v>
      </c>
      <c r="BD133" s="6">
        <f t="shared" ref="BD133:BD196" si="115">IF(AND(BB133&gt;0,BC133&gt;0),BC133-BB133,"")</f>
        <v>0</v>
      </c>
      <c r="BE133" s="7">
        <f t="shared" ref="BE133:BE196" si="116">IF(AND(BB133&gt;0,BC133&gt;0),ROUND(100*(BC133/BB133-1),1),"")</f>
        <v>0</v>
      </c>
      <c r="BF133" s="8">
        <v>49.99</v>
      </c>
      <c r="BG133" s="5">
        <v>49.99</v>
      </c>
      <c r="BH133" s="6">
        <f t="shared" ref="BH133:BH196" si="117">IF(AND(BF133&gt;0,BG133&gt;0),BG133-BF133,"")</f>
        <v>0</v>
      </c>
      <c r="BI133" s="7">
        <f t="shared" ref="BI133:BI196" si="118">IF(AND(BF133&gt;0,BG133&gt;0),ROUND(100*(BG133/BF133-1),1),"")</f>
        <v>0</v>
      </c>
      <c r="BJ133" s="8">
        <v>50.99</v>
      </c>
      <c r="BK133" s="5">
        <v>49.99</v>
      </c>
      <c r="BL133" s="6">
        <f t="shared" ref="BL133:BL196" si="119">IF(AND(BJ133&gt;0,BK133&gt;0),BK133-BJ133,"")</f>
        <v>-1</v>
      </c>
      <c r="BM133" s="7">
        <f t="shared" ref="BM133:BM196" si="120">IF(AND(BJ133&gt;0,BK133&gt;0),ROUND(100*(BK133/BJ133-1),1),"")</f>
        <v>-2</v>
      </c>
      <c r="BN133" s="8">
        <v>54.99</v>
      </c>
      <c r="BO133" s="5">
        <v>54.99</v>
      </c>
      <c r="BP133" s="6">
        <f t="shared" ref="BP133:BP196" si="121">IF(AND(BN133&gt;0,BO133&gt;0),BO133-BN133,"")</f>
        <v>0</v>
      </c>
      <c r="BQ133" s="7">
        <f t="shared" ref="BQ133:BQ196" si="122">IF(AND(BN133&gt;0,BO133&gt;0),ROUND(100*(BO133/BN133-1),1),"")</f>
        <v>0</v>
      </c>
      <c r="BR133" s="8">
        <v>49.99</v>
      </c>
      <c r="BS133" s="5">
        <v>49.99</v>
      </c>
      <c r="BT133" s="6">
        <f t="shared" ref="BT133:BT196" si="123">IF(AND(BR133&gt;0,BS133&gt;0),BS133-BR133,"")</f>
        <v>0</v>
      </c>
      <c r="BU133" s="7">
        <f t="shared" ref="BU133:BU196" si="124">IF(AND(BR133&gt;0,BS133&gt;0),ROUND(100*(BS133/BR133-1),1),"")</f>
        <v>0</v>
      </c>
      <c r="BV133">
        <f t="shared" si="84"/>
        <v>49.99</v>
      </c>
      <c r="BW133">
        <f t="shared" si="84"/>
        <v>49.99</v>
      </c>
      <c r="BX133">
        <f t="shared" si="85"/>
        <v>59.99</v>
      </c>
      <c r="BY133">
        <f t="shared" si="85"/>
        <v>59.95</v>
      </c>
      <c r="BZ133">
        <f t="shared" si="86"/>
        <v>54.05</v>
      </c>
      <c r="CA133">
        <f t="shared" si="86"/>
        <v>52.58</v>
      </c>
      <c r="CB133">
        <f t="shared" si="87"/>
        <v>3.87</v>
      </c>
      <c r="CC133">
        <f t="shared" si="87"/>
        <v>3.66</v>
      </c>
      <c r="CD133">
        <f t="shared" si="89"/>
        <v>10</v>
      </c>
      <c r="CE133">
        <f t="shared" si="89"/>
        <v>9.9600000000000009</v>
      </c>
      <c r="CF133">
        <f t="shared" si="88"/>
        <v>18.5</v>
      </c>
      <c r="CG133">
        <f t="shared" si="88"/>
        <v>18.899999999999999</v>
      </c>
      <c r="CH133" s="20" t="b">
        <f t="shared" ref="CH133:CH196" si="125">IF(AND(BW133=BV133,BY133=BX133,CA133=BZ133),FALSE,TRUE)</f>
        <v>1</v>
      </c>
    </row>
    <row r="134" spans="1:86" x14ac:dyDescent="0.25">
      <c r="A134" s="31" t="s">
        <v>199</v>
      </c>
      <c r="B134" s="31" t="s">
        <v>186</v>
      </c>
      <c r="C134" s="32">
        <v>42125</v>
      </c>
      <c r="D134" s="32" t="b">
        <f t="shared" si="90"/>
        <v>1</v>
      </c>
      <c r="E134" s="32" t="b">
        <f t="shared" si="90"/>
        <v>1</v>
      </c>
      <c r="F134" s="4">
        <v>179.99</v>
      </c>
      <c r="G134" s="5">
        <v>179.99</v>
      </c>
      <c r="H134" s="6">
        <f t="shared" si="91"/>
        <v>0</v>
      </c>
      <c r="I134" s="7">
        <f t="shared" si="92"/>
        <v>0</v>
      </c>
      <c r="J134" s="8">
        <v>179.99</v>
      </c>
      <c r="K134" s="5">
        <v>179.99</v>
      </c>
      <c r="L134" s="6">
        <f t="shared" si="93"/>
        <v>0</v>
      </c>
      <c r="M134" s="7">
        <f t="shared" si="94"/>
        <v>0</v>
      </c>
      <c r="N134" s="8">
        <v>179.99</v>
      </c>
      <c r="O134" s="5">
        <v>179.99</v>
      </c>
      <c r="P134" s="6">
        <f t="shared" si="95"/>
        <v>0</v>
      </c>
      <c r="Q134" s="7">
        <f t="shared" si="96"/>
        <v>0</v>
      </c>
      <c r="R134" s="8">
        <v>179.95</v>
      </c>
      <c r="S134" s="5">
        <v>179.95</v>
      </c>
      <c r="T134" s="6">
        <f t="shared" si="97"/>
        <v>0</v>
      </c>
      <c r="U134" s="7">
        <f t="shared" si="98"/>
        <v>0</v>
      </c>
      <c r="V134" s="8">
        <v>179.99</v>
      </c>
      <c r="W134" s="5">
        <v>179.99</v>
      </c>
      <c r="X134" s="6">
        <f t="shared" si="99"/>
        <v>0</v>
      </c>
      <c r="Y134" s="7">
        <f t="shared" si="100"/>
        <v>0</v>
      </c>
      <c r="Z134" s="8">
        <v>179.99</v>
      </c>
      <c r="AA134" s="5">
        <v>179.99</v>
      </c>
      <c r="AB134" s="6">
        <f t="shared" si="101"/>
        <v>0</v>
      </c>
      <c r="AC134" s="7">
        <f t="shared" si="102"/>
        <v>0</v>
      </c>
      <c r="AD134" s="8">
        <v>179.99</v>
      </c>
      <c r="AE134" s="5">
        <v>179.99</v>
      </c>
      <c r="AF134" s="6">
        <f t="shared" si="103"/>
        <v>0</v>
      </c>
      <c r="AG134" s="7">
        <f t="shared" si="104"/>
        <v>0</v>
      </c>
      <c r="AH134" s="8">
        <v>179.99</v>
      </c>
      <c r="AI134" s="5">
        <v>179.99</v>
      </c>
      <c r="AJ134" s="6">
        <f t="shared" si="105"/>
        <v>0</v>
      </c>
      <c r="AK134" s="7">
        <f t="shared" si="106"/>
        <v>0</v>
      </c>
      <c r="AL134" s="8">
        <v>179.99</v>
      </c>
      <c r="AM134" s="5">
        <v>179.99</v>
      </c>
      <c r="AN134" s="6">
        <f t="shared" si="107"/>
        <v>0</v>
      </c>
      <c r="AO134" s="7">
        <f t="shared" si="108"/>
        <v>0</v>
      </c>
      <c r="AP134" s="8">
        <v>179.99</v>
      </c>
      <c r="AQ134" s="5">
        <v>179.99</v>
      </c>
      <c r="AR134" s="6">
        <f t="shared" si="109"/>
        <v>0</v>
      </c>
      <c r="AS134" s="7">
        <f t="shared" si="110"/>
        <v>0</v>
      </c>
      <c r="AT134" s="8">
        <v>179.99</v>
      </c>
      <c r="AU134" s="5">
        <v>179.99</v>
      </c>
      <c r="AV134" s="6">
        <f t="shared" si="111"/>
        <v>0</v>
      </c>
      <c r="AW134" s="7">
        <f t="shared" si="112"/>
        <v>0</v>
      </c>
      <c r="AX134" s="8">
        <v>179.99</v>
      </c>
      <c r="AY134" s="5">
        <v>179.99</v>
      </c>
      <c r="AZ134" s="6">
        <f t="shared" si="113"/>
        <v>0</v>
      </c>
      <c r="BA134" s="7">
        <f t="shared" si="114"/>
        <v>0</v>
      </c>
      <c r="BB134" s="8">
        <v>179.99</v>
      </c>
      <c r="BC134" s="5">
        <v>179.99</v>
      </c>
      <c r="BD134" s="6">
        <f t="shared" si="115"/>
        <v>0</v>
      </c>
      <c r="BE134" s="7">
        <f t="shared" si="116"/>
        <v>0</v>
      </c>
      <c r="BF134" s="8">
        <v>179.99</v>
      </c>
      <c r="BG134" s="5">
        <v>179.99</v>
      </c>
      <c r="BH134" s="6">
        <f t="shared" si="117"/>
        <v>0</v>
      </c>
      <c r="BI134" s="7">
        <f t="shared" si="118"/>
        <v>0</v>
      </c>
      <c r="BJ134" s="8">
        <v>179.99</v>
      </c>
      <c r="BK134" s="5">
        <v>179.99</v>
      </c>
      <c r="BL134" s="6">
        <f t="shared" si="119"/>
        <v>0</v>
      </c>
      <c r="BM134" s="7">
        <f t="shared" si="120"/>
        <v>0</v>
      </c>
      <c r="BN134" s="8">
        <v>179.99</v>
      </c>
      <c r="BO134" s="5">
        <v>179.99</v>
      </c>
      <c r="BP134" s="6">
        <f t="shared" si="121"/>
        <v>0</v>
      </c>
      <c r="BQ134" s="7">
        <f t="shared" si="122"/>
        <v>0</v>
      </c>
      <c r="BR134" s="8">
        <v>179.99</v>
      </c>
      <c r="BS134" s="5">
        <v>179.99</v>
      </c>
      <c r="BT134" s="6">
        <f t="shared" si="123"/>
        <v>0</v>
      </c>
      <c r="BU134" s="7">
        <f t="shared" si="124"/>
        <v>0</v>
      </c>
      <c r="BV134">
        <f t="shared" si="84"/>
        <v>179.95</v>
      </c>
      <c r="BW134">
        <f t="shared" si="84"/>
        <v>179.95</v>
      </c>
      <c r="BX134">
        <f t="shared" si="85"/>
        <v>179.99</v>
      </c>
      <c r="BY134">
        <f t="shared" si="85"/>
        <v>179.99</v>
      </c>
      <c r="BZ134">
        <f t="shared" si="86"/>
        <v>179.99</v>
      </c>
      <c r="CA134">
        <f t="shared" si="86"/>
        <v>179.99</v>
      </c>
      <c r="CB134">
        <f t="shared" si="87"/>
        <v>0.01</v>
      </c>
      <c r="CC134">
        <f t="shared" si="87"/>
        <v>0.01</v>
      </c>
      <c r="CD134">
        <f t="shared" si="89"/>
        <v>0.04</v>
      </c>
      <c r="CE134">
        <f t="shared" si="89"/>
        <v>0.04</v>
      </c>
      <c r="CF134">
        <f t="shared" si="88"/>
        <v>0</v>
      </c>
      <c r="CG134">
        <f t="shared" si="88"/>
        <v>0</v>
      </c>
      <c r="CH134" s="20" t="b">
        <f t="shared" si="125"/>
        <v>0</v>
      </c>
    </row>
    <row r="135" spans="1:86" x14ac:dyDescent="0.25">
      <c r="A135" s="31" t="s">
        <v>200</v>
      </c>
      <c r="B135" s="31" t="s">
        <v>186</v>
      </c>
      <c r="C135" s="32">
        <v>42126</v>
      </c>
      <c r="D135" s="32" t="b">
        <f t="shared" si="90"/>
        <v>1</v>
      </c>
      <c r="E135" s="32" t="b">
        <f t="shared" si="90"/>
        <v>1</v>
      </c>
      <c r="F135" s="4">
        <v>149.99</v>
      </c>
      <c r="G135" s="5">
        <v>139.99</v>
      </c>
      <c r="H135" s="6">
        <f t="shared" si="91"/>
        <v>-10</v>
      </c>
      <c r="I135" s="7">
        <f t="shared" si="92"/>
        <v>-6.7</v>
      </c>
      <c r="J135" s="8">
        <v>139.99</v>
      </c>
      <c r="K135" s="5">
        <v>139.99</v>
      </c>
      <c r="L135" s="6">
        <f t="shared" si="93"/>
        <v>0</v>
      </c>
      <c r="M135" s="7">
        <f t="shared" si="94"/>
        <v>0</v>
      </c>
      <c r="N135" s="8">
        <v>149.99</v>
      </c>
      <c r="O135" s="5">
        <v>149.99</v>
      </c>
      <c r="P135" s="6">
        <f t="shared" si="95"/>
        <v>0</v>
      </c>
      <c r="Q135" s="7">
        <f t="shared" si="96"/>
        <v>0</v>
      </c>
      <c r="R135" s="8">
        <v>169.95</v>
      </c>
      <c r="S135" s="5">
        <v>169.95</v>
      </c>
      <c r="T135" s="6">
        <f t="shared" si="97"/>
        <v>0</v>
      </c>
      <c r="U135" s="7">
        <f t="shared" si="98"/>
        <v>0</v>
      </c>
      <c r="V135" s="8">
        <v>139.99</v>
      </c>
      <c r="W135" s="5">
        <v>139.99</v>
      </c>
      <c r="X135" s="6">
        <f t="shared" si="99"/>
        <v>0</v>
      </c>
      <c r="Y135" s="7">
        <f t="shared" si="100"/>
        <v>0</v>
      </c>
      <c r="Z135" s="8">
        <v>149.99</v>
      </c>
      <c r="AA135" s="5">
        <v>149.99</v>
      </c>
      <c r="AB135" s="6">
        <f t="shared" si="101"/>
        <v>0</v>
      </c>
      <c r="AC135" s="7">
        <f t="shared" si="102"/>
        <v>0</v>
      </c>
      <c r="AD135" s="8">
        <v>139.99</v>
      </c>
      <c r="AE135" s="5">
        <v>139.99</v>
      </c>
      <c r="AF135" s="6">
        <f t="shared" si="103"/>
        <v>0</v>
      </c>
      <c r="AG135" s="7">
        <f t="shared" si="104"/>
        <v>0</v>
      </c>
      <c r="AH135" s="8">
        <v>139.99</v>
      </c>
      <c r="AI135" s="5">
        <v>139.99</v>
      </c>
      <c r="AJ135" s="6">
        <f t="shared" si="105"/>
        <v>0</v>
      </c>
      <c r="AK135" s="7">
        <f t="shared" si="106"/>
        <v>0</v>
      </c>
      <c r="AL135" s="8">
        <v>149.99</v>
      </c>
      <c r="AM135" s="5">
        <v>149.99</v>
      </c>
      <c r="AN135" s="6">
        <f t="shared" si="107"/>
        <v>0</v>
      </c>
      <c r="AO135" s="7">
        <f t="shared" si="108"/>
        <v>0</v>
      </c>
      <c r="AP135" s="8">
        <v>149.99</v>
      </c>
      <c r="AQ135" s="5">
        <v>149.99</v>
      </c>
      <c r="AR135" s="6">
        <f t="shared" si="109"/>
        <v>0</v>
      </c>
      <c r="AS135" s="7">
        <f t="shared" si="110"/>
        <v>0</v>
      </c>
      <c r="AT135" s="8">
        <v>149.99</v>
      </c>
      <c r="AU135" s="5">
        <v>139.99</v>
      </c>
      <c r="AV135" s="6">
        <f t="shared" si="111"/>
        <v>-10</v>
      </c>
      <c r="AW135" s="7">
        <f t="shared" si="112"/>
        <v>-6.7</v>
      </c>
      <c r="AX135" s="8">
        <v>149.99</v>
      </c>
      <c r="AY135" s="5">
        <v>139.99</v>
      </c>
      <c r="AZ135" s="6">
        <f t="shared" si="113"/>
        <v>-10</v>
      </c>
      <c r="BA135" s="7">
        <f t="shared" si="114"/>
        <v>-6.7</v>
      </c>
      <c r="BB135" s="8">
        <v>139.99</v>
      </c>
      <c r="BC135" s="5">
        <v>139.99</v>
      </c>
      <c r="BD135" s="6">
        <f t="shared" si="115"/>
        <v>0</v>
      </c>
      <c r="BE135" s="7">
        <f t="shared" si="116"/>
        <v>0</v>
      </c>
      <c r="BF135" s="8">
        <v>149.99</v>
      </c>
      <c r="BG135" s="5">
        <v>139.99</v>
      </c>
      <c r="BH135" s="6">
        <f t="shared" si="117"/>
        <v>-10</v>
      </c>
      <c r="BI135" s="7">
        <f t="shared" si="118"/>
        <v>-6.7</v>
      </c>
      <c r="BJ135" s="8">
        <v>149.99</v>
      </c>
      <c r="BK135" s="5">
        <v>139.99</v>
      </c>
      <c r="BL135" s="6">
        <f t="shared" si="119"/>
        <v>-10</v>
      </c>
      <c r="BM135" s="7">
        <f t="shared" si="120"/>
        <v>-6.7</v>
      </c>
      <c r="BN135" s="8">
        <v>149.99</v>
      </c>
      <c r="BO135" s="5">
        <v>149.99</v>
      </c>
      <c r="BP135" s="6">
        <f t="shared" si="121"/>
        <v>0</v>
      </c>
      <c r="BQ135" s="7">
        <f t="shared" si="122"/>
        <v>0</v>
      </c>
      <c r="BR135" s="8">
        <v>149.99</v>
      </c>
      <c r="BS135" s="5">
        <v>139.99</v>
      </c>
      <c r="BT135" s="6">
        <f t="shared" si="123"/>
        <v>-10</v>
      </c>
      <c r="BU135" s="7">
        <f t="shared" si="124"/>
        <v>-6.7</v>
      </c>
      <c r="BV135">
        <f t="shared" si="84"/>
        <v>139.99</v>
      </c>
      <c r="BW135">
        <f t="shared" si="84"/>
        <v>139.99</v>
      </c>
      <c r="BX135">
        <f t="shared" si="85"/>
        <v>169.95</v>
      </c>
      <c r="BY135">
        <f t="shared" si="85"/>
        <v>169.95</v>
      </c>
      <c r="BZ135">
        <f t="shared" si="86"/>
        <v>148.22</v>
      </c>
      <c r="CA135">
        <f t="shared" si="86"/>
        <v>144.69</v>
      </c>
      <c r="CB135">
        <f t="shared" si="87"/>
        <v>7.05</v>
      </c>
      <c r="CC135">
        <f t="shared" si="87"/>
        <v>7.75</v>
      </c>
      <c r="CD135">
        <f t="shared" si="89"/>
        <v>29.96</v>
      </c>
      <c r="CE135">
        <f t="shared" si="89"/>
        <v>29.96</v>
      </c>
      <c r="CF135">
        <f t="shared" si="88"/>
        <v>20.2</v>
      </c>
      <c r="CG135">
        <f t="shared" si="88"/>
        <v>20.7</v>
      </c>
      <c r="CH135" s="20" t="b">
        <f t="shared" si="125"/>
        <v>1</v>
      </c>
    </row>
    <row r="136" spans="1:86" x14ac:dyDescent="0.25">
      <c r="A136" s="31" t="s">
        <v>201</v>
      </c>
      <c r="B136" s="31" t="s">
        <v>186</v>
      </c>
      <c r="C136" s="32">
        <v>42128</v>
      </c>
      <c r="D136" s="32" t="b">
        <f t="shared" si="90"/>
        <v>1</v>
      </c>
      <c r="E136" s="32" t="b">
        <f t="shared" si="90"/>
        <v>1</v>
      </c>
      <c r="F136" s="4">
        <v>159.99</v>
      </c>
      <c r="G136" s="5">
        <v>169.99</v>
      </c>
      <c r="H136" s="6">
        <f t="shared" si="91"/>
        <v>10</v>
      </c>
      <c r="I136" s="7">
        <f t="shared" si="92"/>
        <v>6.3</v>
      </c>
      <c r="J136" s="8">
        <v>149.99</v>
      </c>
      <c r="K136" s="5">
        <v>169.99</v>
      </c>
      <c r="L136" s="6">
        <f t="shared" si="93"/>
        <v>20</v>
      </c>
      <c r="M136" s="7">
        <f t="shared" si="94"/>
        <v>13.3</v>
      </c>
      <c r="N136" s="8">
        <v>159.99</v>
      </c>
      <c r="O136" s="5">
        <v>169.99</v>
      </c>
      <c r="P136" s="6">
        <f t="shared" si="95"/>
        <v>10</v>
      </c>
      <c r="Q136" s="7">
        <f t="shared" si="96"/>
        <v>6.3</v>
      </c>
      <c r="R136" s="8">
        <v>179.95</v>
      </c>
      <c r="S136" s="5">
        <v>179.95</v>
      </c>
      <c r="T136" s="6">
        <f t="shared" si="97"/>
        <v>0</v>
      </c>
      <c r="U136" s="7">
        <f t="shared" si="98"/>
        <v>0</v>
      </c>
      <c r="V136" s="8">
        <v>149.99</v>
      </c>
      <c r="W136" s="5">
        <v>169.99</v>
      </c>
      <c r="X136" s="6">
        <f t="shared" si="99"/>
        <v>20</v>
      </c>
      <c r="Y136" s="7">
        <f t="shared" si="100"/>
        <v>13.3</v>
      </c>
      <c r="Z136" s="8">
        <v>169.99</v>
      </c>
      <c r="AA136" s="5">
        <v>169.99</v>
      </c>
      <c r="AB136" s="6">
        <f t="shared" si="101"/>
        <v>0</v>
      </c>
      <c r="AC136" s="7">
        <f t="shared" si="102"/>
        <v>0</v>
      </c>
      <c r="AD136" s="8">
        <v>149.99</v>
      </c>
      <c r="AE136" s="5">
        <v>169.99</v>
      </c>
      <c r="AF136" s="6">
        <f t="shared" si="103"/>
        <v>20</v>
      </c>
      <c r="AG136" s="7">
        <f t="shared" si="104"/>
        <v>13.3</v>
      </c>
      <c r="AH136" s="8">
        <v>149.99</v>
      </c>
      <c r="AI136" s="5">
        <v>169.99</v>
      </c>
      <c r="AJ136" s="6">
        <f t="shared" si="105"/>
        <v>20</v>
      </c>
      <c r="AK136" s="7">
        <f t="shared" si="106"/>
        <v>13.3</v>
      </c>
      <c r="AL136" s="8">
        <v>159.99</v>
      </c>
      <c r="AM136" s="5">
        <v>169.99</v>
      </c>
      <c r="AN136" s="6">
        <f t="shared" si="107"/>
        <v>10</v>
      </c>
      <c r="AO136" s="7">
        <f t="shared" si="108"/>
        <v>6.3</v>
      </c>
      <c r="AP136" s="8">
        <v>159.99</v>
      </c>
      <c r="AQ136" s="5">
        <v>169.99</v>
      </c>
      <c r="AR136" s="6">
        <f t="shared" si="109"/>
        <v>10</v>
      </c>
      <c r="AS136" s="7">
        <f t="shared" si="110"/>
        <v>6.3</v>
      </c>
      <c r="AT136" s="8">
        <v>159.99</v>
      </c>
      <c r="AU136" s="5">
        <v>169.99</v>
      </c>
      <c r="AV136" s="6">
        <f t="shared" si="111"/>
        <v>10</v>
      </c>
      <c r="AW136" s="7">
        <f t="shared" si="112"/>
        <v>6.3</v>
      </c>
      <c r="AX136" s="8">
        <v>159.99</v>
      </c>
      <c r="AY136" s="5">
        <v>169.99</v>
      </c>
      <c r="AZ136" s="6">
        <f t="shared" si="113"/>
        <v>10</v>
      </c>
      <c r="BA136" s="7">
        <f t="shared" si="114"/>
        <v>6.3</v>
      </c>
      <c r="BB136" s="8">
        <v>149.99</v>
      </c>
      <c r="BC136" s="5">
        <v>169.99</v>
      </c>
      <c r="BD136" s="6">
        <f t="shared" si="115"/>
        <v>20</v>
      </c>
      <c r="BE136" s="7">
        <f t="shared" si="116"/>
        <v>13.3</v>
      </c>
      <c r="BF136" s="8">
        <v>149.99</v>
      </c>
      <c r="BG136" s="5">
        <v>169.99</v>
      </c>
      <c r="BH136" s="6">
        <f t="shared" si="117"/>
        <v>20</v>
      </c>
      <c r="BI136" s="7">
        <f t="shared" si="118"/>
        <v>13.3</v>
      </c>
      <c r="BJ136" s="8">
        <v>154.99</v>
      </c>
      <c r="BK136" s="5">
        <v>169.99</v>
      </c>
      <c r="BL136" s="6">
        <f t="shared" si="119"/>
        <v>15</v>
      </c>
      <c r="BM136" s="7">
        <f t="shared" si="120"/>
        <v>9.6999999999999993</v>
      </c>
      <c r="BN136" s="8">
        <v>169.99</v>
      </c>
      <c r="BO136" s="5">
        <v>169.99</v>
      </c>
      <c r="BP136" s="6">
        <f t="shared" si="121"/>
        <v>0</v>
      </c>
      <c r="BQ136" s="7">
        <f t="shared" si="122"/>
        <v>0</v>
      </c>
      <c r="BR136" s="8">
        <v>149.99</v>
      </c>
      <c r="BS136" s="5">
        <v>169.99</v>
      </c>
      <c r="BT136" s="6">
        <f t="shared" si="123"/>
        <v>20</v>
      </c>
      <c r="BU136" s="7">
        <f t="shared" si="124"/>
        <v>13.3</v>
      </c>
      <c r="BV136">
        <f t="shared" si="84"/>
        <v>149.99</v>
      </c>
      <c r="BW136">
        <f t="shared" si="84"/>
        <v>169.99</v>
      </c>
      <c r="BX136">
        <f t="shared" si="85"/>
        <v>179.95</v>
      </c>
      <c r="BY136">
        <f t="shared" si="85"/>
        <v>179.95</v>
      </c>
      <c r="BZ136">
        <f t="shared" si="86"/>
        <v>157.93</v>
      </c>
      <c r="CA136">
        <f t="shared" si="86"/>
        <v>170.58</v>
      </c>
      <c r="CB136">
        <f t="shared" si="87"/>
        <v>8.58</v>
      </c>
      <c r="CC136">
        <f t="shared" si="87"/>
        <v>2.34</v>
      </c>
      <c r="CD136">
        <f t="shared" si="89"/>
        <v>29.96</v>
      </c>
      <c r="CE136">
        <f t="shared" si="89"/>
        <v>9.9600000000000009</v>
      </c>
      <c r="CF136">
        <f t="shared" si="88"/>
        <v>19</v>
      </c>
      <c r="CG136">
        <f t="shared" si="88"/>
        <v>5.8</v>
      </c>
      <c r="CH136" s="20" t="b">
        <f t="shared" si="125"/>
        <v>1</v>
      </c>
    </row>
    <row r="137" spans="1:86" x14ac:dyDescent="0.25">
      <c r="A137" s="31" t="s">
        <v>202</v>
      </c>
      <c r="B137" s="31" t="s">
        <v>186</v>
      </c>
      <c r="C137" s="32">
        <v>42129</v>
      </c>
      <c r="D137" s="32" t="b">
        <f t="shared" si="90"/>
        <v>1</v>
      </c>
      <c r="E137" s="32" t="b">
        <f t="shared" si="90"/>
        <v>1</v>
      </c>
      <c r="F137" s="4">
        <v>299.99</v>
      </c>
      <c r="G137" s="5">
        <v>299.99</v>
      </c>
      <c r="H137" s="6">
        <f t="shared" si="91"/>
        <v>0</v>
      </c>
      <c r="I137" s="7">
        <f t="shared" si="92"/>
        <v>0</v>
      </c>
      <c r="J137" s="8">
        <v>299.99</v>
      </c>
      <c r="K137" s="5">
        <v>299.99</v>
      </c>
      <c r="L137" s="6">
        <f t="shared" si="93"/>
        <v>0</v>
      </c>
      <c r="M137" s="7">
        <f t="shared" si="94"/>
        <v>0</v>
      </c>
      <c r="N137" s="8">
        <v>299.99</v>
      </c>
      <c r="O137" s="5">
        <v>299.99</v>
      </c>
      <c r="P137" s="6">
        <f t="shared" si="95"/>
        <v>0</v>
      </c>
      <c r="Q137" s="7">
        <f t="shared" si="96"/>
        <v>0</v>
      </c>
      <c r="R137" s="8">
        <v>299.95</v>
      </c>
      <c r="S137" s="5">
        <v>299.95</v>
      </c>
      <c r="T137" s="6">
        <f t="shared" si="97"/>
        <v>0</v>
      </c>
      <c r="U137" s="7">
        <f t="shared" si="98"/>
        <v>0</v>
      </c>
      <c r="V137" s="8">
        <v>299.99</v>
      </c>
      <c r="W137" s="5">
        <v>299.99</v>
      </c>
      <c r="X137" s="6">
        <f t="shared" si="99"/>
        <v>0</v>
      </c>
      <c r="Y137" s="7">
        <f t="shared" si="100"/>
        <v>0</v>
      </c>
      <c r="Z137" s="8">
        <v>299.99</v>
      </c>
      <c r="AA137" s="5">
        <v>299.99</v>
      </c>
      <c r="AB137" s="6">
        <f t="shared" si="101"/>
        <v>0</v>
      </c>
      <c r="AC137" s="7">
        <f t="shared" si="102"/>
        <v>0</v>
      </c>
      <c r="AD137" s="8">
        <v>299.99</v>
      </c>
      <c r="AE137" s="5">
        <v>299.99</v>
      </c>
      <c r="AF137" s="6">
        <f t="shared" si="103"/>
        <v>0</v>
      </c>
      <c r="AG137" s="7">
        <f t="shared" si="104"/>
        <v>0</v>
      </c>
      <c r="AH137" s="8">
        <v>299.99</v>
      </c>
      <c r="AI137" s="5">
        <v>299.99</v>
      </c>
      <c r="AJ137" s="6">
        <f t="shared" si="105"/>
        <v>0</v>
      </c>
      <c r="AK137" s="7">
        <f t="shared" si="106"/>
        <v>0</v>
      </c>
      <c r="AL137" s="8">
        <v>299.99</v>
      </c>
      <c r="AM137" s="5">
        <v>299.99</v>
      </c>
      <c r="AN137" s="6">
        <f t="shared" si="107"/>
        <v>0</v>
      </c>
      <c r="AO137" s="7">
        <f t="shared" si="108"/>
        <v>0</v>
      </c>
      <c r="AP137" s="8">
        <v>299.99</v>
      </c>
      <c r="AQ137" s="5">
        <v>299.99</v>
      </c>
      <c r="AR137" s="6">
        <f t="shared" si="109"/>
        <v>0</v>
      </c>
      <c r="AS137" s="7">
        <f t="shared" si="110"/>
        <v>0</v>
      </c>
      <c r="AT137" s="8">
        <v>299.99</v>
      </c>
      <c r="AU137" s="5">
        <v>299.99</v>
      </c>
      <c r="AV137" s="6">
        <f t="shared" si="111"/>
        <v>0</v>
      </c>
      <c r="AW137" s="7">
        <f t="shared" si="112"/>
        <v>0</v>
      </c>
      <c r="AX137" s="8">
        <v>299.99</v>
      </c>
      <c r="AY137" s="5">
        <v>299.99</v>
      </c>
      <c r="AZ137" s="6">
        <f t="shared" si="113"/>
        <v>0</v>
      </c>
      <c r="BA137" s="7">
        <f t="shared" si="114"/>
        <v>0</v>
      </c>
      <c r="BB137" s="8">
        <v>299.99</v>
      </c>
      <c r="BC137" s="5">
        <v>299.99</v>
      </c>
      <c r="BD137" s="6">
        <f t="shared" si="115"/>
        <v>0</v>
      </c>
      <c r="BE137" s="7">
        <f t="shared" si="116"/>
        <v>0</v>
      </c>
      <c r="BF137" s="8">
        <v>299.99</v>
      </c>
      <c r="BG137" s="5">
        <v>299.99</v>
      </c>
      <c r="BH137" s="6">
        <f t="shared" si="117"/>
        <v>0</v>
      </c>
      <c r="BI137" s="7">
        <f t="shared" si="118"/>
        <v>0</v>
      </c>
      <c r="BJ137" s="8">
        <v>299.99</v>
      </c>
      <c r="BK137" s="5">
        <v>299.99</v>
      </c>
      <c r="BL137" s="6">
        <f t="shared" si="119"/>
        <v>0</v>
      </c>
      <c r="BM137" s="7">
        <f t="shared" si="120"/>
        <v>0</v>
      </c>
      <c r="BN137" s="8">
        <v>299.99</v>
      </c>
      <c r="BO137" s="5">
        <v>299.99</v>
      </c>
      <c r="BP137" s="6">
        <f t="shared" si="121"/>
        <v>0</v>
      </c>
      <c r="BQ137" s="7">
        <f t="shared" si="122"/>
        <v>0</v>
      </c>
      <c r="BR137" s="8">
        <v>299.99</v>
      </c>
      <c r="BS137" s="5">
        <v>299.99</v>
      </c>
      <c r="BT137" s="6">
        <f t="shared" si="123"/>
        <v>0</v>
      </c>
      <c r="BU137" s="7">
        <f t="shared" si="124"/>
        <v>0</v>
      </c>
      <c r="BV137">
        <f t="shared" si="84"/>
        <v>299.95</v>
      </c>
      <c r="BW137">
        <f t="shared" si="84"/>
        <v>299.95</v>
      </c>
      <c r="BX137">
        <f t="shared" si="85"/>
        <v>299.99</v>
      </c>
      <c r="BY137">
        <f t="shared" si="85"/>
        <v>299.99</v>
      </c>
      <c r="BZ137">
        <f t="shared" si="86"/>
        <v>299.99</v>
      </c>
      <c r="CA137">
        <f t="shared" si="86"/>
        <v>299.99</v>
      </c>
      <c r="CB137">
        <f t="shared" si="87"/>
        <v>0.01</v>
      </c>
      <c r="CC137">
        <f t="shared" si="87"/>
        <v>0.01</v>
      </c>
      <c r="CD137">
        <f t="shared" si="89"/>
        <v>0.04</v>
      </c>
      <c r="CE137">
        <f t="shared" si="89"/>
        <v>0.04</v>
      </c>
      <c r="CF137">
        <f t="shared" si="88"/>
        <v>0</v>
      </c>
      <c r="CG137">
        <f t="shared" si="88"/>
        <v>0</v>
      </c>
      <c r="CH137" s="20" t="b">
        <f t="shared" si="125"/>
        <v>0</v>
      </c>
    </row>
    <row r="138" spans="1:86" x14ac:dyDescent="0.25">
      <c r="A138" s="31" t="s">
        <v>203</v>
      </c>
      <c r="B138" s="31" t="s">
        <v>186</v>
      </c>
      <c r="C138" s="32">
        <v>42131</v>
      </c>
      <c r="D138" s="32" t="b">
        <f t="shared" si="90"/>
        <v>1</v>
      </c>
      <c r="E138" s="32" t="b">
        <f t="shared" si="90"/>
        <v>1</v>
      </c>
      <c r="F138" s="4">
        <v>449.99</v>
      </c>
      <c r="G138" s="5">
        <v>449.99</v>
      </c>
      <c r="H138" s="6">
        <f t="shared" si="91"/>
        <v>0</v>
      </c>
      <c r="I138" s="7">
        <f t="shared" si="92"/>
        <v>0</v>
      </c>
      <c r="J138" s="8">
        <v>449.99</v>
      </c>
      <c r="K138" s="5">
        <v>449.99</v>
      </c>
      <c r="L138" s="6">
        <f t="shared" si="93"/>
        <v>0</v>
      </c>
      <c r="M138" s="7">
        <f t="shared" si="94"/>
        <v>0</v>
      </c>
      <c r="N138" s="8">
        <v>449.99</v>
      </c>
      <c r="O138" s="5">
        <v>449.99</v>
      </c>
      <c r="P138" s="6">
        <f t="shared" si="95"/>
        <v>0</v>
      </c>
      <c r="Q138" s="7">
        <f t="shared" si="96"/>
        <v>0</v>
      </c>
      <c r="R138" s="8">
        <v>449.95</v>
      </c>
      <c r="S138" s="5">
        <v>449.95</v>
      </c>
      <c r="T138" s="6">
        <f t="shared" si="97"/>
        <v>0</v>
      </c>
      <c r="U138" s="7">
        <f t="shared" si="98"/>
        <v>0</v>
      </c>
      <c r="V138" s="8">
        <v>449.99</v>
      </c>
      <c r="W138" s="5">
        <v>449.99</v>
      </c>
      <c r="X138" s="6">
        <f t="shared" si="99"/>
        <v>0</v>
      </c>
      <c r="Y138" s="7">
        <f t="shared" si="100"/>
        <v>0</v>
      </c>
      <c r="Z138" s="8">
        <v>449.99</v>
      </c>
      <c r="AA138" s="5">
        <v>449.99</v>
      </c>
      <c r="AB138" s="6">
        <f t="shared" si="101"/>
        <v>0</v>
      </c>
      <c r="AC138" s="7">
        <f t="shared" si="102"/>
        <v>0</v>
      </c>
      <c r="AD138" s="8">
        <v>449.99</v>
      </c>
      <c r="AE138" s="5">
        <v>449.99</v>
      </c>
      <c r="AF138" s="6">
        <f t="shared" si="103"/>
        <v>0</v>
      </c>
      <c r="AG138" s="7">
        <f t="shared" si="104"/>
        <v>0</v>
      </c>
      <c r="AH138" s="8">
        <v>449.99</v>
      </c>
      <c r="AI138" s="5">
        <v>449.99</v>
      </c>
      <c r="AJ138" s="6">
        <f t="shared" si="105"/>
        <v>0</v>
      </c>
      <c r="AK138" s="7">
        <f t="shared" si="106"/>
        <v>0</v>
      </c>
      <c r="AL138" s="8">
        <v>449.99</v>
      </c>
      <c r="AM138" s="5">
        <v>449.99</v>
      </c>
      <c r="AN138" s="6">
        <f t="shared" si="107"/>
        <v>0</v>
      </c>
      <c r="AO138" s="7">
        <f t="shared" si="108"/>
        <v>0</v>
      </c>
      <c r="AP138" s="8">
        <v>449.99</v>
      </c>
      <c r="AQ138" s="5">
        <v>449.99</v>
      </c>
      <c r="AR138" s="6">
        <f t="shared" si="109"/>
        <v>0</v>
      </c>
      <c r="AS138" s="7">
        <f t="shared" si="110"/>
        <v>0</v>
      </c>
      <c r="AT138" s="8">
        <v>449.99</v>
      </c>
      <c r="AU138" s="5">
        <v>449.99</v>
      </c>
      <c r="AV138" s="6">
        <f t="shared" si="111"/>
        <v>0</v>
      </c>
      <c r="AW138" s="7">
        <f t="shared" si="112"/>
        <v>0</v>
      </c>
      <c r="AX138" s="8">
        <v>449.99</v>
      </c>
      <c r="AY138" s="5">
        <v>449.99</v>
      </c>
      <c r="AZ138" s="6">
        <f t="shared" si="113"/>
        <v>0</v>
      </c>
      <c r="BA138" s="7">
        <f t="shared" si="114"/>
        <v>0</v>
      </c>
      <c r="BB138" s="8">
        <v>449.99</v>
      </c>
      <c r="BC138" s="5">
        <v>449.99</v>
      </c>
      <c r="BD138" s="6">
        <f t="shared" si="115"/>
        <v>0</v>
      </c>
      <c r="BE138" s="7">
        <f t="shared" si="116"/>
        <v>0</v>
      </c>
      <c r="BF138" s="8">
        <v>449.99</v>
      </c>
      <c r="BG138" s="5">
        <v>449.99</v>
      </c>
      <c r="BH138" s="6">
        <f t="shared" si="117"/>
        <v>0</v>
      </c>
      <c r="BI138" s="7">
        <f t="shared" si="118"/>
        <v>0</v>
      </c>
      <c r="BJ138" s="8">
        <v>449.99</v>
      </c>
      <c r="BK138" s="5">
        <v>449.99</v>
      </c>
      <c r="BL138" s="6">
        <f t="shared" si="119"/>
        <v>0</v>
      </c>
      <c r="BM138" s="7">
        <f t="shared" si="120"/>
        <v>0</v>
      </c>
      <c r="BN138" s="8">
        <v>449.99</v>
      </c>
      <c r="BO138" s="5">
        <v>449.99</v>
      </c>
      <c r="BP138" s="6">
        <f t="shared" si="121"/>
        <v>0</v>
      </c>
      <c r="BQ138" s="7">
        <f t="shared" si="122"/>
        <v>0</v>
      </c>
      <c r="BR138" s="8">
        <v>449.99</v>
      </c>
      <c r="BS138" s="5">
        <v>449.99</v>
      </c>
      <c r="BT138" s="6">
        <f t="shared" si="123"/>
        <v>0</v>
      </c>
      <c r="BU138" s="7">
        <f t="shared" si="124"/>
        <v>0</v>
      </c>
      <c r="BV138">
        <f t="shared" si="84"/>
        <v>449.95</v>
      </c>
      <c r="BW138">
        <f t="shared" si="84"/>
        <v>449.95</v>
      </c>
      <c r="BX138">
        <f t="shared" si="85"/>
        <v>449.99</v>
      </c>
      <c r="BY138">
        <f t="shared" si="85"/>
        <v>449.99</v>
      </c>
      <c r="BZ138">
        <f t="shared" si="86"/>
        <v>449.99</v>
      </c>
      <c r="CA138">
        <f t="shared" si="86"/>
        <v>449.99</v>
      </c>
      <c r="CB138">
        <f t="shared" si="87"/>
        <v>0.01</v>
      </c>
      <c r="CC138">
        <f t="shared" si="87"/>
        <v>0.01</v>
      </c>
      <c r="CD138">
        <f t="shared" si="89"/>
        <v>0.04</v>
      </c>
      <c r="CE138">
        <f t="shared" si="89"/>
        <v>0.04</v>
      </c>
      <c r="CF138">
        <f t="shared" si="88"/>
        <v>0</v>
      </c>
      <c r="CG138">
        <f t="shared" si="88"/>
        <v>0</v>
      </c>
      <c r="CH138" s="20" t="b">
        <f t="shared" si="125"/>
        <v>0</v>
      </c>
    </row>
    <row r="139" spans="1:86" x14ac:dyDescent="0.25">
      <c r="A139" s="31" t="s">
        <v>204</v>
      </c>
      <c r="B139" s="31" t="s">
        <v>205</v>
      </c>
      <c r="C139" s="32">
        <v>43101</v>
      </c>
      <c r="D139" s="32" t="b">
        <f t="shared" si="90"/>
        <v>1</v>
      </c>
      <c r="E139" s="32" t="b">
        <f t="shared" si="90"/>
        <v>1</v>
      </c>
      <c r="F139" s="4">
        <v>4.99</v>
      </c>
      <c r="G139" s="5">
        <v>4.99</v>
      </c>
      <c r="H139" s="6">
        <f t="shared" si="91"/>
        <v>0</v>
      </c>
      <c r="I139" s="7">
        <f t="shared" si="92"/>
        <v>0</v>
      </c>
      <c r="J139" s="8">
        <v>4.99</v>
      </c>
      <c r="K139" s="5">
        <v>4.99</v>
      </c>
      <c r="L139" s="6">
        <f t="shared" si="93"/>
        <v>0</v>
      </c>
      <c r="M139" s="7">
        <f t="shared" si="94"/>
        <v>0</v>
      </c>
      <c r="N139" s="8">
        <v>5.99</v>
      </c>
      <c r="O139" s="5">
        <v>5.99</v>
      </c>
      <c r="P139" s="6">
        <f t="shared" si="95"/>
        <v>0</v>
      </c>
      <c r="Q139" s="7">
        <f t="shared" si="96"/>
        <v>0</v>
      </c>
      <c r="R139" s="8">
        <v>5.95</v>
      </c>
      <c r="S139" s="5">
        <v>5.95</v>
      </c>
      <c r="T139" s="6">
        <f t="shared" si="97"/>
        <v>0</v>
      </c>
      <c r="U139" s="7">
        <f t="shared" si="98"/>
        <v>0</v>
      </c>
      <c r="V139" s="8">
        <v>4.99</v>
      </c>
      <c r="W139" s="5">
        <v>4.99</v>
      </c>
      <c r="X139" s="6">
        <f t="shared" si="99"/>
        <v>0</v>
      </c>
      <c r="Y139" s="7">
        <f t="shared" si="100"/>
        <v>0</v>
      </c>
      <c r="Z139" s="8">
        <v>5.99</v>
      </c>
      <c r="AA139" s="5">
        <v>5.99</v>
      </c>
      <c r="AB139" s="6">
        <f t="shared" si="101"/>
        <v>0</v>
      </c>
      <c r="AC139" s="7">
        <f t="shared" si="102"/>
        <v>0</v>
      </c>
      <c r="AD139" s="8">
        <v>4.99</v>
      </c>
      <c r="AE139" s="5">
        <v>4.99</v>
      </c>
      <c r="AF139" s="6">
        <f t="shared" si="103"/>
        <v>0</v>
      </c>
      <c r="AG139" s="7">
        <f t="shared" si="104"/>
        <v>0</v>
      </c>
      <c r="AH139" s="8">
        <v>4.99</v>
      </c>
      <c r="AI139" s="5">
        <v>4.99</v>
      </c>
      <c r="AJ139" s="6">
        <f t="shared" si="105"/>
        <v>0</v>
      </c>
      <c r="AK139" s="7">
        <f t="shared" si="106"/>
        <v>0</v>
      </c>
      <c r="AL139" s="8">
        <v>5.99</v>
      </c>
      <c r="AM139" s="5">
        <v>5.99</v>
      </c>
      <c r="AN139" s="6">
        <f t="shared" si="107"/>
        <v>0</v>
      </c>
      <c r="AO139" s="7">
        <f t="shared" si="108"/>
        <v>0</v>
      </c>
      <c r="AP139" s="8">
        <v>5.99</v>
      </c>
      <c r="AQ139" s="5">
        <v>5.99</v>
      </c>
      <c r="AR139" s="6">
        <f t="shared" si="109"/>
        <v>0</v>
      </c>
      <c r="AS139" s="7">
        <f t="shared" si="110"/>
        <v>0</v>
      </c>
      <c r="AT139" s="8">
        <v>4.99</v>
      </c>
      <c r="AU139" s="5">
        <v>4.99</v>
      </c>
      <c r="AV139" s="6">
        <f t="shared" si="111"/>
        <v>0</v>
      </c>
      <c r="AW139" s="7">
        <f t="shared" si="112"/>
        <v>0</v>
      </c>
      <c r="AX139" s="8">
        <v>4.99</v>
      </c>
      <c r="AY139" s="5">
        <v>4.99</v>
      </c>
      <c r="AZ139" s="6">
        <f t="shared" si="113"/>
        <v>0</v>
      </c>
      <c r="BA139" s="7">
        <f t="shared" si="114"/>
        <v>0</v>
      </c>
      <c r="BB139" s="8">
        <v>4.99</v>
      </c>
      <c r="BC139" s="5">
        <v>4.99</v>
      </c>
      <c r="BD139" s="6">
        <f t="shared" si="115"/>
        <v>0</v>
      </c>
      <c r="BE139" s="7">
        <f t="shared" si="116"/>
        <v>0</v>
      </c>
      <c r="BF139" s="8">
        <v>4.99</v>
      </c>
      <c r="BG139" s="5">
        <v>4.99</v>
      </c>
      <c r="BH139" s="6">
        <f t="shared" si="117"/>
        <v>0</v>
      </c>
      <c r="BI139" s="7">
        <f t="shared" si="118"/>
        <v>0</v>
      </c>
      <c r="BJ139" s="8">
        <v>4.79</v>
      </c>
      <c r="BK139" s="5">
        <v>4.79</v>
      </c>
      <c r="BL139" s="6">
        <f t="shared" si="119"/>
        <v>0</v>
      </c>
      <c r="BM139" s="7">
        <f t="shared" si="120"/>
        <v>0</v>
      </c>
      <c r="BN139" s="8">
        <v>5.99</v>
      </c>
      <c r="BO139" s="5">
        <v>5.99</v>
      </c>
      <c r="BP139" s="6">
        <f t="shared" si="121"/>
        <v>0</v>
      </c>
      <c r="BQ139" s="7">
        <f t="shared" si="122"/>
        <v>0</v>
      </c>
      <c r="BR139" s="8">
        <v>4.99</v>
      </c>
      <c r="BS139" s="5">
        <v>4.99</v>
      </c>
      <c r="BT139" s="6">
        <f t="shared" si="123"/>
        <v>0</v>
      </c>
      <c r="BU139" s="7">
        <f t="shared" si="124"/>
        <v>0</v>
      </c>
      <c r="BV139">
        <f t="shared" si="84"/>
        <v>4.79</v>
      </c>
      <c r="BW139">
        <f t="shared" si="84"/>
        <v>4.79</v>
      </c>
      <c r="BX139">
        <f t="shared" si="85"/>
        <v>5.99</v>
      </c>
      <c r="BY139">
        <f t="shared" si="85"/>
        <v>5.99</v>
      </c>
      <c r="BZ139">
        <f t="shared" si="86"/>
        <v>5.33</v>
      </c>
      <c r="CA139">
        <f t="shared" si="86"/>
        <v>5.33</v>
      </c>
      <c r="CB139">
        <f t="shared" si="87"/>
        <v>0.49</v>
      </c>
      <c r="CC139">
        <f t="shared" si="87"/>
        <v>0.49</v>
      </c>
      <c r="CD139">
        <f t="shared" si="89"/>
        <v>1.2</v>
      </c>
      <c r="CE139">
        <f t="shared" si="89"/>
        <v>1.2</v>
      </c>
      <c r="CF139">
        <f t="shared" si="88"/>
        <v>22.5</v>
      </c>
      <c r="CG139">
        <f t="shared" si="88"/>
        <v>22.5</v>
      </c>
      <c r="CH139" s="20" t="b">
        <f t="shared" si="125"/>
        <v>0</v>
      </c>
    </row>
    <row r="140" spans="1:86" x14ac:dyDescent="0.25">
      <c r="A140" s="31" t="s">
        <v>204</v>
      </c>
      <c r="B140" s="31" t="s">
        <v>205</v>
      </c>
      <c r="C140" s="32">
        <v>43108</v>
      </c>
      <c r="D140" s="32" t="b">
        <f t="shared" si="90"/>
        <v>1</v>
      </c>
      <c r="E140" s="32" t="b">
        <f t="shared" si="90"/>
        <v>1</v>
      </c>
      <c r="F140" s="4">
        <v>4.99</v>
      </c>
      <c r="G140" s="5">
        <v>4.99</v>
      </c>
      <c r="H140" s="6">
        <f t="shared" si="91"/>
        <v>0</v>
      </c>
      <c r="I140" s="7">
        <f t="shared" si="92"/>
        <v>0</v>
      </c>
      <c r="J140" s="8">
        <v>4.99</v>
      </c>
      <c r="K140" s="5">
        <v>4.99</v>
      </c>
      <c r="L140" s="6">
        <f t="shared" si="93"/>
        <v>0</v>
      </c>
      <c r="M140" s="7">
        <f t="shared" si="94"/>
        <v>0</v>
      </c>
      <c r="N140" s="8">
        <v>5.99</v>
      </c>
      <c r="O140" s="5">
        <v>5.99</v>
      </c>
      <c r="P140" s="6">
        <f t="shared" si="95"/>
        <v>0</v>
      </c>
      <c r="Q140" s="7">
        <f t="shared" si="96"/>
        <v>0</v>
      </c>
      <c r="R140" s="8">
        <v>5.95</v>
      </c>
      <c r="S140" s="5">
        <v>5.95</v>
      </c>
      <c r="T140" s="6">
        <f t="shared" si="97"/>
        <v>0</v>
      </c>
      <c r="U140" s="7">
        <f t="shared" si="98"/>
        <v>0</v>
      </c>
      <c r="V140" s="8">
        <v>4.99</v>
      </c>
      <c r="W140" s="5">
        <v>4.99</v>
      </c>
      <c r="X140" s="6">
        <f t="shared" si="99"/>
        <v>0</v>
      </c>
      <c r="Y140" s="7">
        <f t="shared" si="100"/>
        <v>0</v>
      </c>
      <c r="Z140" s="8">
        <v>5.99</v>
      </c>
      <c r="AA140" s="5">
        <v>5.99</v>
      </c>
      <c r="AB140" s="6">
        <f t="shared" si="101"/>
        <v>0</v>
      </c>
      <c r="AC140" s="7">
        <f t="shared" si="102"/>
        <v>0</v>
      </c>
      <c r="AD140" s="8">
        <v>4.99</v>
      </c>
      <c r="AE140" s="5">
        <v>4.99</v>
      </c>
      <c r="AF140" s="6">
        <f t="shared" si="103"/>
        <v>0</v>
      </c>
      <c r="AG140" s="7">
        <f t="shared" si="104"/>
        <v>0</v>
      </c>
      <c r="AH140" s="8">
        <v>4.99</v>
      </c>
      <c r="AI140" s="5">
        <v>4.99</v>
      </c>
      <c r="AJ140" s="6">
        <f t="shared" si="105"/>
        <v>0</v>
      </c>
      <c r="AK140" s="7">
        <f t="shared" si="106"/>
        <v>0</v>
      </c>
      <c r="AL140" s="8">
        <v>5.99</v>
      </c>
      <c r="AM140" s="5">
        <v>5.99</v>
      </c>
      <c r="AN140" s="6">
        <f t="shared" si="107"/>
        <v>0</v>
      </c>
      <c r="AO140" s="7">
        <f t="shared" si="108"/>
        <v>0</v>
      </c>
      <c r="AP140" s="8">
        <v>5.99</v>
      </c>
      <c r="AQ140" s="5">
        <v>5.99</v>
      </c>
      <c r="AR140" s="6">
        <f t="shared" si="109"/>
        <v>0</v>
      </c>
      <c r="AS140" s="7">
        <f t="shared" si="110"/>
        <v>0</v>
      </c>
      <c r="AT140" s="8">
        <v>4.99</v>
      </c>
      <c r="AU140" s="5">
        <v>4.99</v>
      </c>
      <c r="AV140" s="6">
        <f t="shared" si="111"/>
        <v>0</v>
      </c>
      <c r="AW140" s="7">
        <f t="shared" si="112"/>
        <v>0</v>
      </c>
      <c r="AX140" s="8">
        <v>4.99</v>
      </c>
      <c r="AY140" s="5">
        <v>4.99</v>
      </c>
      <c r="AZ140" s="6">
        <f t="shared" si="113"/>
        <v>0</v>
      </c>
      <c r="BA140" s="7">
        <f t="shared" si="114"/>
        <v>0</v>
      </c>
      <c r="BB140" s="8">
        <v>4.99</v>
      </c>
      <c r="BC140" s="5">
        <v>4.99</v>
      </c>
      <c r="BD140" s="6">
        <f t="shared" si="115"/>
        <v>0</v>
      </c>
      <c r="BE140" s="7">
        <f t="shared" si="116"/>
        <v>0</v>
      </c>
      <c r="BF140" s="8">
        <v>4.99</v>
      </c>
      <c r="BG140" s="5">
        <v>4.99</v>
      </c>
      <c r="BH140" s="6">
        <f t="shared" si="117"/>
        <v>0</v>
      </c>
      <c r="BI140" s="7">
        <f t="shared" si="118"/>
        <v>0</v>
      </c>
      <c r="BJ140" s="8">
        <v>4.79</v>
      </c>
      <c r="BK140" s="5">
        <v>4.6900000000000004</v>
      </c>
      <c r="BL140" s="6">
        <f t="shared" si="119"/>
        <v>-9.9999999999999645E-2</v>
      </c>
      <c r="BM140" s="7">
        <f t="shared" si="120"/>
        <v>-2.1</v>
      </c>
      <c r="BN140" s="8">
        <v>5.99</v>
      </c>
      <c r="BO140" s="5">
        <v>5.99</v>
      </c>
      <c r="BP140" s="6">
        <f t="shared" si="121"/>
        <v>0</v>
      </c>
      <c r="BQ140" s="7">
        <f t="shared" si="122"/>
        <v>0</v>
      </c>
      <c r="BR140" s="8">
        <v>4.99</v>
      </c>
      <c r="BS140" s="5">
        <v>4.99</v>
      </c>
      <c r="BT140" s="6">
        <f t="shared" si="123"/>
        <v>0</v>
      </c>
      <c r="BU140" s="7">
        <f t="shared" si="124"/>
        <v>0</v>
      </c>
      <c r="BV140">
        <f t="shared" si="84"/>
        <v>4.79</v>
      </c>
      <c r="BW140">
        <f t="shared" si="84"/>
        <v>4.6900000000000004</v>
      </c>
      <c r="BX140">
        <f t="shared" si="85"/>
        <v>5.99</v>
      </c>
      <c r="BY140">
        <f t="shared" si="85"/>
        <v>5.99</v>
      </c>
      <c r="BZ140">
        <f t="shared" si="86"/>
        <v>5.33</v>
      </c>
      <c r="CA140">
        <f t="shared" si="86"/>
        <v>5.32</v>
      </c>
      <c r="CB140">
        <f t="shared" si="87"/>
        <v>0.49</v>
      </c>
      <c r="CC140">
        <f t="shared" si="87"/>
        <v>0.49</v>
      </c>
      <c r="CD140">
        <f t="shared" si="89"/>
        <v>1.2</v>
      </c>
      <c r="CE140">
        <f t="shared" si="89"/>
        <v>1.3</v>
      </c>
      <c r="CF140">
        <f t="shared" si="88"/>
        <v>22.5</v>
      </c>
      <c r="CG140">
        <f t="shared" si="88"/>
        <v>24.4</v>
      </c>
      <c r="CH140" s="20" t="b">
        <f t="shared" si="125"/>
        <v>1</v>
      </c>
    </row>
    <row r="141" spans="1:86" x14ac:dyDescent="0.25">
      <c r="A141" s="31" t="s">
        <v>206</v>
      </c>
      <c r="B141" s="31" t="s">
        <v>205</v>
      </c>
      <c r="C141" s="32">
        <v>43109</v>
      </c>
      <c r="D141" s="32" t="b">
        <f t="shared" si="90"/>
        <v>1</v>
      </c>
      <c r="E141" s="32" t="b">
        <f t="shared" si="90"/>
        <v>1</v>
      </c>
      <c r="F141" s="4">
        <v>19.989999999999998</v>
      </c>
      <c r="G141" s="5">
        <v>19.989999999999998</v>
      </c>
      <c r="H141" s="6">
        <f t="shared" si="91"/>
        <v>0</v>
      </c>
      <c r="I141" s="7">
        <f t="shared" si="92"/>
        <v>0</v>
      </c>
      <c r="J141" s="8">
        <v>19.989999999999998</v>
      </c>
      <c r="K141" s="5">
        <v>19.989999999999998</v>
      </c>
      <c r="L141" s="6">
        <f t="shared" si="93"/>
        <v>0</v>
      </c>
      <c r="M141" s="7">
        <f t="shared" si="94"/>
        <v>0</v>
      </c>
      <c r="N141" s="8">
        <v>21.99</v>
      </c>
      <c r="O141" s="5">
        <v>19.989999999999998</v>
      </c>
      <c r="P141" s="6">
        <f t="shared" si="95"/>
        <v>-2</v>
      </c>
      <c r="Q141" s="7">
        <f t="shared" si="96"/>
        <v>-9.1</v>
      </c>
      <c r="R141" s="8">
        <v>24.95</v>
      </c>
      <c r="S141" s="5">
        <v>24.95</v>
      </c>
      <c r="T141" s="6">
        <f t="shared" si="97"/>
        <v>0</v>
      </c>
      <c r="U141" s="7">
        <f t="shared" si="98"/>
        <v>0</v>
      </c>
      <c r="V141" s="8">
        <v>19.989999999999998</v>
      </c>
      <c r="W141" s="5">
        <v>19.989999999999998</v>
      </c>
      <c r="X141" s="6">
        <f t="shared" si="99"/>
        <v>0</v>
      </c>
      <c r="Y141" s="7">
        <f t="shared" si="100"/>
        <v>0</v>
      </c>
      <c r="Z141" s="8">
        <v>21.99</v>
      </c>
      <c r="AA141" s="5">
        <v>21.99</v>
      </c>
      <c r="AB141" s="6">
        <f t="shared" si="101"/>
        <v>0</v>
      </c>
      <c r="AC141" s="7">
        <f t="shared" si="102"/>
        <v>0</v>
      </c>
      <c r="AD141" s="8">
        <v>19.989999999999998</v>
      </c>
      <c r="AE141" s="5">
        <v>19.989999999999998</v>
      </c>
      <c r="AF141" s="6">
        <f t="shared" si="103"/>
        <v>0</v>
      </c>
      <c r="AG141" s="7">
        <f t="shared" si="104"/>
        <v>0</v>
      </c>
      <c r="AH141" s="8">
        <v>19.989999999999998</v>
      </c>
      <c r="AI141" s="5">
        <v>19.989999999999998</v>
      </c>
      <c r="AJ141" s="6">
        <f t="shared" si="105"/>
        <v>0</v>
      </c>
      <c r="AK141" s="7">
        <f t="shared" si="106"/>
        <v>0</v>
      </c>
      <c r="AL141" s="8">
        <v>21.99</v>
      </c>
      <c r="AM141" s="5">
        <v>19.989999999999998</v>
      </c>
      <c r="AN141" s="6">
        <f t="shared" si="107"/>
        <v>-2</v>
      </c>
      <c r="AO141" s="7">
        <f t="shared" si="108"/>
        <v>-9.1</v>
      </c>
      <c r="AP141" s="8">
        <v>21.99</v>
      </c>
      <c r="AQ141" s="5">
        <v>19.989999999999998</v>
      </c>
      <c r="AR141" s="6">
        <f t="shared" si="109"/>
        <v>-2</v>
      </c>
      <c r="AS141" s="7">
        <f t="shared" si="110"/>
        <v>-9.1</v>
      </c>
      <c r="AT141" s="8">
        <v>19.989999999999998</v>
      </c>
      <c r="AU141" s="5">
        <v>19.989999999999998</v>
      </c>
      <c r="AV141" s="6">
        <f t="shared" si="111"/>
        <v>0</v>
      </c>
      <c r="AW141" s="7">
        <f t="shared" si="112"/>
        <v>0</v>
      </c>
      <c r="AX141" s="8">
        <v>19.989999999999998</v>
      </c>
      <c r="AY141" s="5">
        <v>19.989999999999998</v>
      </c>
      <c r="AZ141" s="6">
        <f t="shared" si="113"/>
        <v>0</v>
      </c>
      <c r="BA141" s="7">
        <f t="shared" si="114"/>
        <v>0</v>
      </c>
      <c r="BB141" s="8">
        <v>19.989999999999998</v>
      </c>
      <c r="BC141" s="5">
        <v>19.989999999999998</v>
      </c>
      <c r="BD141" s="6">
        <f t="shared" si="115"/>
        <v>0</v>
      </c>
      <c r="BE141" s="7">
        <f t="shared" si="116"/>
        <v>0</v>
      </c>
      <c r="BF141" s="8">
        <v>19.989999999999998</v>
      </c>
      <c r="BG141" s="5">
        <v>19.989999999999998</v>
      </c>
      <c r="BH141" s="6">
        <f t="shared" si="117"/>
        <v>0</v>
      </c>
      <c r="BI141" s="7">
        <f t="shared" si="118"/>
        <v>0</v>
      </c>
      <c r="BJ141" s="8">
        <v>19.489999999999998</v>
      </c>
      <c r="BK141" s="5">
        <v>18.989999999999998</v>
      </c>
      <c r="BL141" s="6">
        <f t="shared" si="119"/>
        <v>-0.5</v>
      </c>
      <c r="BM141" s="7">
        <f t="shared" si="120"/>
        <v>-2.6</v>
      </c>
      <c r="BN141" s="8">
        <v>21.99</v>
      </c>
      <c r="BO141" s="5">
        <v>21.99</v>
      </c>
      <c r="BP141" s="6">
        <f t="shared" si="121"/>
        <v>0</v>
      </c>
      <c r="BQ141" s="7">
        <f t="shared" si="122"/>
        <v>0</v>
      </c>
      <c r="BR141" s="8">
        <v>19.989999999999998</v>
      </c>
      <c r="BS141" s="5">
        <v>19.989999999999998</v>
      </c>
      <c r="BT141" s="6">
        <f t="shared" si="123"/>
        <v>0</v>
      </c>
      <c r="BU141" s="7">
        <f t="shared" si="124"/>
        <v>0</v>
      </c>
      <c r="BV141">
        <f t="shared" si="84"/>
        <v>19.489999999999998</v>
      </c>
      <c r="BW141">
        <f t="shared" si="84"/>
        <v>18.989999999999998</v>
      </c>
      <c r="BX141">
        <f t="shared" si="85"/>
        <v>24.95</v>
      </c>
      <c r="BY141">
        <f t="shared" si="85"/>
        <v>24.95</v>
      </c>
      <c r="BZ141">
        <f t="shared" si="86"/>
        <v>20.84</v>
      </c>
      <c r="CA141">
        <f t="shared" si="86"/>
        <v>20.46</v>
      </c>
      <c r="CB141">
        <f t="shared" si="87"/>
        <v>1.38</v>
      </c>
      <c r="CC141">
        <f t="shared" si="87"/>
        <v>1.33</v>
      </c>
      <c r="CD141">
        <f t="shared" si="89"/>
        <v>5.46</v>
      </c>
      <c r="CE141">
        <f t="shared" si="89"/>
        <v>5.96</v>
      </c>
      <c r="CF141">
        <f t="shared" si="88"/>
        <v>26.2</v>
      </c>
      <c r="CG141">
        <f t="shared" si="88"/>
        <v>29.1</v>
      </c>
      <c r="CH141" s="20" t="b">
        <f t="shared" si="125"/>
        <v>1</v>
      </c>
    </row>
    <row r="142" spans="1:86" x14ac:dyDescent="0.25">
      <c r="A142" s="31" t="s">
        <v>207</v>
      </c>
      <c r="B142" s="31" t="s">
        <v>205</v>
      </c>
      <c r="C142" s="32">
        <v>43110</v>
      </c>
      <c r="D142" s="32" t="b">
        <f t="shared" si="90"/>
        <v>1</v>
      </c>
      <c r="E142" s="32" t="b">
        <f t="shared" si="90"/>
        <v>1</v>
      </c>
      <c r="F142" s="4">
        <v>19.989999999999998</v>
      </c>
      <c r="G142" s="5">
        <v>19.989999999999998</v>
      </c>
      <c r="H142" s="6">
        <f t="shared" si="91"/>
        <v>0</v>
      </c>
      <c r="I142" s="7">
        <f t="shared" si="92"/>
        <v>0</v>
      </c>
      <c r="J142" s="8">
        <v>19.989999999999998</v>
      </c>
      <c r="K142" s="5">
        <v>19.989999999999998</v>
      </c>
      <c r="L142" s="6">
        <f t="shared" si="93"/>
        <v>0</v>
      </c>
      <c r="M142" s="7">
        <f t="shared" si="94"/>
        <v>0</v>
      </c>
      <c r="N142" s="8">
        <v>21.99</v>
      </c>
      <c r="O142" s="5">
        <v>19.989999999999998</v>
      </c>
      <c r="P142" s="6">
        <f t="shared" si="95"/>
        <v>-2</v>
      </c>
      <c r="Q142" s="7">
        <f t="shared" si="96"/>
        <v>-9.1</v>
      </c>
      <c r="R142" s="8">
        <v>24.95</v>
      </c>
      <c r="S142" s="5">
        <v>24.95</v>
      </c>
      <c r="T142" s="6">
        <f t="shared" si="97"/>
        <v>0</v>
      </c>
      <c r="U142" s="7">
        <f t="shared" si="98"/>
        <v>0</v>
      </c>
      <c r="V142" s="8">
        <v>19.989999999999998</v>
      </c>
      <c r="W142" s="5">
        <v>19.989999999999998</v>
      </c>
      <c r="X142" s="6">
        <f t="shared" si="99"/>
        <v>0</v>
      </c>
      <c r="Y142" s="7">
        <f t="shared" si="100"/>
        <v>0</v>
      </c>
      <c r="Z142" s="8">
        <v>21.99</v>
      </c>
      <c r="AA142" s="5">
        <v>21.99</v>
      </c>
      <c r="AB142" s="6">
        <f t="shared" si="101"/>
        <v>0</v>
      </c>
      <c r="AC142" s="7">
        <f t="shared" si="102"/>
        <v>0</v>
      </c>
      <c r="AD142" s="8">
        <v>19.989999999999998</v>
      </c>
      <c r="AE142" s="5">
        <v>19.989999999999998</v>
      </c>
      <c r="AF142" s="6">
        <f t="shared" si="103"/>
        <v>0</v>
      </c>
      <c r="AG142" s="7">
        <f t="shared" si="104"/>
        <v>0</v>
      </c>
      <c r="AH142" s="8">
        <v>19.989999999999998</v>
      </c>
      <c r="AI142" s="5">
        <v>19.989999999999998</v>
      </c>
      <c r="AJ142" s="6">
        <f t="shared" si="105"/>
        <v>0</v>
      </c>
      <c r="AK142" s="7">
        <f t="shared" si="106"/>
        <v>0</v>
      </c>
      <c r="AL142" s="8">
        <v>21.99</v>
      </c>
      <c r="AM142" s="5">
        <v>19.989999999999998</v>
      </c>
      <c r="AN142" s="6">
        <f t="shared" si="107"/>
        <v>-2</v>
      </c>
      <c r="AO142" s="7">
        <f t="shared" si="108"/>
        <v>-9.1</v>
      </c>
      <c r="AP142" s="8">
        <v>21.99</v>
      </c>
      <c r="AQ142" s="5">
        <v>19.989999999999998</v>
      </c>
      <c r="AR142" s="6">
        <f t="shared" si="109"/>
        <v>-2</v>
      </c>
      <c r="AS142" s="7">
        <f t="shared" si="110"/>
        <v>-9.1</v>
      </c>
      <c r="AT142" s="8">
        <v>19.989999999999998</v>
      </c>
      <c r="AU142" s="5">
        <v>19.989999999999998</v>
      </c>
      <c r="AV142" s="6">
        <f t="shared" si="111"/>
        <v>0</v>
      </c>
      <c r="AW142" s="7">
        <f t="shared" si="112"/>
        <v>0</v>
      </c>
      <c r="AX142" s="8">
        <v>19.989999999999998</v>
      </c>
      <c r="AY142" s="5">
        <v>19.989999999999998</v>
      </c>
      <c r="AZ142" s="6">
        <f t="shared" si="113"/>
        <v>0</v>
      </c>
      <c r="BA142" s="7">
        <f t="shared" si="114"/>
        <v>0</v>
      </c>
      <c r="BB142" s="8">
        <v>19.989999999999998</v>
      </c>
      <c r="BC142" s="5">
        <v>19.989999999999998</v>
      </c>
      <c r="BD142" s="6">
        <f t="shared" si="115"/>
        <v>0</v>
      </c>
      <c r="BE142" s="7">
        <f t="shared" si="116"/>
        <v>0</v>
      </c>
      <c r="BF142" s="8">
        <v>19.989999999999998</v>
      </c>
      <c r="BG142" s="5">
        <v>19.989999999999998</v>
      </c>
      <c r="BH142" s="6">
        <f t="shared" si="117"/>
        <v>0</v>
      </c>
      <c r="BI142" s="7">
        <f t="shared" si="118"/>
        <v>0</v>
      </c>
      <c r="BJ142" s="8">
        <v>19.489999999999998</v>
      </c>
      <c r="BK142" s="5">
        <v>18.989999999999998</v>
      </c>
      <c r="BL142" s="6">
        <f t="shared" si="119"/>
        <v>-0.5</v>
      </c>
      <c r="BM142" s="7">
        <f t="shared" si="120"/>
        <v>-2.6</v>
      </c>
      <c r="BN142" s="8">
        <v>21.99</v>
      </c>
      <c r="BO142" s="5">
        <v>21.99</v>
      </c>
      <c r="BP142" s="6">
        <f t="shared" si="121"/>
        <v>0</v>
      </c>
      <c r="BQ142" s="7">
        <f t="shared" si="122"/>
        <v>0</v>
      </c>
      <c r="BR142" s="8">
        <v>19.989999999999998</v>
      </c>
      <c r="BS142" s="5">
        <v>19.989999999999998</v>
      </c>
      <c r="BT142" s="6">
        <f t="shared" si="123"/>
        <v>0</v>
      </c>
      <c r="BU142" s="7">
        <f t="shared" si="124"/>
        <v>0</v>
      </c>
      <c r="BV142">
        <f t="shared" si="84"/>
        <v>19.489999999999998</v>
      </c>
      <c r="BW142">
        <f t="shared" si="84"/>
        <v>18.989999999999998</v>
      </c>
      <c r="BX142">
        <f t="shared" si="85"/>
        <v>24.95</v>
      </c>
      <c r="BY142">
        <f t="shared" si="85"/>
        <v>24.95</v>
      </c>
      <c r="BZ142">
        <f t="shared" si="86"/>
        <v>20.84</v>
      </c>
      <c r="CA142">
        <f t="shared" si="86"/>
        <v>20.46</v>
      </c>
      <c r="CB142">
        <f t="shared" si="87"/>
        <v>1.38</v>
      </c>
      <c r="CC142">
        <f t="shared" si="87"/>
        <v>1.33</v>
      </c>
      <c r="CD142">
        <f t="shared" si="89"/>
        <v>5.46</v>
      </c>
      <c r="CE142">
        <f t="shared" si="89"/>
        <v>5.96</v>
      </c>
      <c r="CF142">
        <f t="shared" si="88"/>
        <v>26.2</v>
      </c>
      <c r="CG142">
        <f t="shared" si="88"/>
        <v>29.1</v>
      </c>
      <c r="CH142" s="20" t="b">
        <f t="shared" si="125"/>
        <v>1</v>
      </c>
    </row>
    <row r="143" spans="1:86" x14ac:dyDescent="0.25">
      <c r="A143" s="31" t="s">
        <v>208</v>
      </c>
      <c r="B143" s="31" t="s">
        <v>205</v>
      </c>
      <c r="C143" s="32">
        <v>43111</v>
      </c>
      <c r="D143" s="32" t="b">
        <f t="shared" si="90"/>
        <v>1</v>
      </c>
      <c r="E143" s="32" t="b">
        <f t="shared" si="90"/>
        <v>1</v>
      </c>
      <c r="F143" s="4">
        <v>29.99</v>
      </c>
      <c r="G143" s="5">
        <v>29.99</v>
      </c>
      <c r="H143" s="6">
        <f t="shared" si="91"/>
        <v>0</v>
      </c>
      <c r="I143" s="7">
        <f t="shared" si="92"/>
        <v>0</v>
      </c>
      <c r="J143" s="8">
        <v>29.99</v>
      </c>
      <c r="K143" s="5">
        <v>29.99</v>
      </c>
      <c r="L143" s="6">
        <f t="shared" si="93"/>
        <v>0</v>
      </c>
      <c r="M143" s="7">
        <f t="shared" si="94"/>
        <v>0</v>
      </c>
      <c r="N143" s="8">
        <v>34.99</v>
      </c>
      <c r="O143" s="5">
        <v>34.99</v>
      </c>
      <c r="P143" s="6">
        <f t="shared" si="95"/>
        <v>0</v>
      </c>
      <c r="Q143" s="7">
        <f t="shared" si="96"/>
        <v>0</v>
      </c>
      <c r="R143" s="8">
        <v>34.950000000000003</v>
      </c>
      <c r="S143" s="5">
        <v>34.950000000000003</v>
      </c>
      <c r="T143" s="6">
        <f t="shared" si="97"/>
        <v>0</v>
      </c>
      <c r="U143" s="7">
        <f t="shared" si="98"/>
        <v>0</v>
      </c>
      <c r="V143" s="8">
        <v>29.99</v>
      </c>
      <c r="W143" s="5">
        <v>29.99</v>
      </c>
      <c r="X143" s="6">
        <f t="shared" si="99"/>
        <v>0</v>
      </c>
      <c r="Y143" s="7">
        <f t="shared" si="100"/>
        <v>0</v>
      </c>
      <c r="Z143" s="8">
        <v>32.99</v>
      </c>
      <c r="AA143" s="5">
        <v>32.99</v>
      </c>
      <c r="AB143" s="6">
        <f t="shared" si="101"/>
        <v>0</v>
      </c>
      <c r="AC143" s="7">
        <f t="shared" si="102"/>
        <v>0</v>
      </c>
      <c r="AD143" s="8">
        <v>29.99</v>
      </c>
      <c r="AE143" s="5">
        <v>29.99</v>
      </c>
      <c r="AF143" s="6">
        <f t="shared" si="103"/>
        <v>0</v>
      </c>
      <c r="AG143" s="7">
        <f t="shared" si="104"/>
        <v>0</v>
      </c>
      <c r="AH143" s="8">
        <v>29.99</v>
      </c>
      <c r="AI143" s="5">
        <v>29.99</v>
      </c>
      <c r="AJ143" s="6">
        <f t="shared" si="105"/>
        <v>0</v>
      </c>
      <c r="AK143" s="7">
        <f t="shared" si="106"/>
        <v>0</v>
      </c>
      <c r="AL143" s="8">
        <v>34.99</v>
      </c>
      <c r="AM143" s="5">
        <v>34.99</v>
      </c>
      <c r="AN143" s="6">
        <f t="shared" si="107"/>
        <v>0</v>
      </c>
      <c r="AO143" s="7">
        <f t="shared" si="108"/>
        <v>0</v>
      </c>
      <c r="AP143" s="8">
        <v>34.99</v>
      </c>
      <c r="AQ143" s="5">
        <v>34.99</v>
      </c>
      <c r="AR143" s="6">
        <f t="shared" si="109"/>
        <v>0</v>
      </c>
      <c r="AS143" s="7">
        <f t="shared" si="110"/>
        <v>0</v>
      </c>
      <c r="AT143" s="8">
        <v>29.99</v>
      </c>
      <c r="AU143" s="5">
        <v>29.99</v>
      </c>
      <c r="AV143" s="6">
        <f t="shared" si="111"/>
        <v>0</v>
      </c>
      <c r="AW143" s="7">
        <f t="shared" si="112"/>
        <v>0</v>
      </c>
      <c r="AX143" s="8">
        <v>29.99</v>
      </c>
      <c r="AY143" s="5">
        <v>29.99</v>
      </c>
      <c r="AZ143" s="6">
        <f t="shared" si="113"/>
        <v>0</v>
      </c>
      <c r="BA143" s="7">
        <f t="shared" si="114"/>
        <v>0</v>
      </c>
      <c r="BB143" s="8">
        <v>29.99</v>
      </c>
      <c r="BC143" s="5">
        <v>29.99</v>
      </c>
      <c r="BD143" s="6">
        <f t="shared" si="115"/>
        <v>0</v>
      </c>
      <c r="BE143" s="7">
        <f t="shared" si="116"/>
        <v>0</v>
      </c>
      <c r="BF143" s="8">
        <v>29.99</v>
      </c>
      <c r="BG143" s="5">
        <v>29.99</v>
      </c>
      <c r="BH143" s="6">
        <f t="shared" si="117"/>
        <v>0</v>
      </c>
      <c r="BI143" s="7">
        <f t="shared" si="118"/>
        <v>0</v>
      </c>
      <c r="BJ143" s="8">
        <v>29.49</v>
      </c>
      <c r="BK143" s="5">
        <v>27.99</v>
      </c>
      <c r="BL143" s="6">
        <f t="shared" si="119"/>
        <v>-1.5</v>
      </c>
      <c r="BM143" s="7">
        <f t="shared" si="120"/>
        <v>-5.0999999999999996</v>
      </c>
      <c r="BN143" s="8">
        <v>31.99</v>
      </c>
      <c r="BO143" s="5">
        <v>31.99</v>
      </c>
      <c r="BP143" s="6">
        <f t="shared" si="121"/>
        <v>0</v>
      </c>
      <c r="BQ143" s="7">
        <f t="shared" si="122"/>
        <v>0</v>
      </c>
      <c r="BR143" s="8">
        <v>29.99</v>
      </c>
      <c r="BS143" s="5">
        <v>29.99</v>
      </c>
      <c r="BT143" s="6">
        <f t="shared" si="123"/>
        <v>0</v>
      </c>
      <c r="BU143" s="7">
        <f t="shared" si="124"/>
        <v>0</v>
      </c>
      <c r="BV143">
        <f t="shared" si="84"/>
        <v>29.49</v>
      </c>
      <c r="BW143">
        <f t="shared" si="84"/>
        <v>27.99</v>
      </c>
      <c r="BX143">
        <f t="shared" si="85"/>
        <v>34.99</v>
      </c>
      <c r="BY143">
        <f t="shared" si="85"/>
        <v>34.99</v>
      </c>
      <c r="BZ143">
        <f t="shared" si="86"/>
        <v>31.43</v>
      </c>
      <c r="CA143">
        <f t="shared" si="86"/>
        <v>31.34</v>
      </c>
      <c r="CB143">
        <f t="shared" si="87"/>
        <v>2.14</v>
      </c>
      <c r="CC143">
        <f t="shared" si="87"/>
        <v>2.2400000000000002</v>
      </c>
      <c r="CD143">
        <f t="shared" si="89"/>
        <v>5.5</v>
      </c>
      <c r="CE143">
        <f t="shared" si="89"/>
        <v>7</v>
      </c>
      <c r="CF143">
        <f t="shared" si="88"/>
        <v>17.5</v>
      </c>
      <c r="CG143">
        <f t="shared" si="88"/>
        <v>22.3</v>
      </c>
      <c r="CH143" s="20" t="b">
        <f t="shared" si="125"/>
        <v>1</v>
      </c>
    </row>
    <row r="144" spans="1:86" x14ac:dyDescent="0.25">
      <c r="A144" s="31" t="s">
        <v>209</v>
      </c>
      <c r="B144" s="31" t="s">
        <v>205</v>
      </c>
      <c r="C144" s="32">
        <v>43112</v>
      </c>
      <c r="D144" s="32" t="b">
        <f t="shared" si="90"/>
        <v>1</v>
      </c>
      <c r="E144" s="32" t="b">
        <f t="shared" si="90"/>
        <v>1</v>
      </c>
      <c r="F144" s="4">
        <v>29.99</v>
      </c>
      <c r="G144" s="5">
        <v>29.99</v>
      </c>
      <c r="H144" s="6">
        <f t="shared" si="91"/>
        <v>0</v>
      </c>
      <c r="I144" s="7">
        <f t="shared" si="92"/>
        <v>0</v>
      </c>
      <c r="J144" s="8">
        <v>29.99</v>
      </c>
      <c r="K144" s="5">
        <v>29.99</v>
      </c>
      <c r="L144" s="6">
        <f t="shared" si="93"/>
        <v>0</v>
      </c>
      <c r="M144" s="7">
        <f t="shared" si="94"/>
        <v>0</v>
      </c>
      <c r="N144" s="8">
        <v>34.99</v>
      </c>
      <c r="O144" s="5">
        <v>34.99</v>
      </c>
      <c r="P144" s="6">
        <f t="shared" si="95"/>
        <v>0</v>
      </c>
      <c r="Q144" s="7">
        <f t="shared" si="96"/>
        <v>0</v>
      </c>
      <c r="R144" s="8">
        <v>34.950000000000003</v>
      </c>
      <c r="S144" s="5">
        <v>34.950000000000003</v>
      </c>
      <c r="T144" s="6">
        <f t="shared" si="97"/>
        <v>0</v>
      </c>
      <c r="U144" s="7">
        <f t="shared" si="98"/>
        <v>0</v>
      </c>
      <c r="V144" s="8">
        <v>29.99</v>
      </c>
      <c r="W144" s="5">
        <v>29.99</v>
      </c>
      <c r="X144" s="6">
        <f t="shared" si="99"/>
        <v>0</v>
      </c>
      <c r="Y144" s="7">
        <f t="shared" si="100"/>
        <v>0</v>
      </c>
      <c r="Z144" s="8">
        <v>32.99</v>
      </c>
      <c r="AA144" s="5">
        <v>32.99</v>
      </c>
      <c r="AB144" s="6">
        <f t="shared" si="101"/>
        <v>0</v>
      </c>
      <c r="AC144" s="7">
        <f t="shared" si="102"/>
        <v>0</v>
      </c>
      <c r="AD144" s="8">
        <v>29.99</v>
      </c>
      <c r="AE144" s="5">
        <v>29.99</v>
      </c>
      <c r="AF144" s="6">
        <f t="shared" si="103"/>
        <v>0</v>
      </c>
      <c r="AG144" s="7">
        <f t="shared" si="104"/>
        <v>0</v>
      </c>
      <c r="AH144" s="8">
        <v>29.99</v>
      </c>
      <c r="AI144" s="5">
        <v>29.99</v>
      </c>
      <c r="AJ144" s="6">
        <f t="shared" si="105"/>
        <v>0</v>
      </c>
      <c r="AK144" s="7">
        <f t="shared" si="106"/>
        <v>0</v>
      </c>
      <c r="AL144" s="8">
        <v>34.99</v>
      </c>
      <c r="AM144" s="5">
        <v>34.99</v>
      </c>
      <c r="AN144" s="6">
        <f t="shared" si="107"/>
        <v>0</v>
      </c>
      <c r="AO144" s="7">
        <f t="shared" si="108"/>
        <v>0</v>
      </c>
      <c r="AP144" s="8">
        <v>34.99</v>
      </c>
      <c r="AQ144" s="5">
        <v>34.99</v>
      </c>
      <c r="AR144" s="6">
        <f t="shared" si="109"/>
        <v>0</v>
      </c>
      <c r="AS144" s="7">
        <f t="shared" si="110"/>
        <v>0</v>
      </c>
      <c r="AT144" s="8">
        <v>29.99</v>
      </c>
      <c r="AU144" s="5">
        <v>29.99</v>
      </c>
      <c r="AV144" s="6">
        <f t="shared" si="111"/>
        <v>0</v>
      </c>
      <c r="AW144" s="7">
        <f t="shared" si="112"/>
        <v>0</v>
      </c>
      <c r="AX144" s="8">
        <v>29.99</v>
      </c>
      <c r="AY144" s="5">
        <v>29.99</v>
      </c>
      <c r="AZ144" s="6">
        <f t="shared" si="113"/>
        <v>0</v>
      </c>
      <c r="BA144" s="7">
        <f t="shared" si="114"/>
        <v>0</v>
      </c>
      <c r="BB144" s="8">
        <v>29.99</v>
      </c>
      <c r="BC144" s="5">
        <v>29.99</v>
      </c>
      <c r="BD144" s="6">
        <f t="shared" si="115"/>
        <v>0</v>
      </c>
      <c r="BE144" s="7">
        <f t="shared" si="116"/>
        <v>0</v>
      </c>
      <c r="BF144" s="8">
        <v>29.99</v>
      </c>
      <c r="BG144" s="5">
        <v>29.99</v>
      </c>
      <c r="BH144" s="6">
        <f t="shared" si="117"/>
        <v>0</v>
      </c>
      <c r="BI144" s="7">
        <f t="shared" si="118"/>
        <v>0</v>
      </c>
      <c r="BJ144" s="8">
        <v>29.49</v>
      </c>
      <c r="BK144" s="5">
        <v>27.99</v>
      </c>
      <c r="BL144" s="6">
        <f t="shared" si="119"/>
        <v>-1.5</v>
      </c>
      <c r="BM144" s="7">
        <f t="shared" si="120"/>
        <v>-5.0999999999999996</v>
      </c>
      <c r="BN144" s="8">
        <v>31.99</v>
      </c>
      <c r="BO144" s="5">
        <v>31.99</v>
      </c>
      <c r="BP144" s="6">
        <f t="shared" si="121"/>
        <v>0</v>
      </c>
      <c r="BQ144" s="7">
        <f t="shared" si="122"/>
        <v>0</v>
      </c>
      <c r="BR144" s="8">
        <v>29.99</v>
      </c>
      <c r="BS144" s="5">
        <v>29.99</v>
      </c>
      <c r="BT144" s="6">
        <f t="shared" si="123"/>
        <v>0</v>
      </c>
      <c r="BU144" s="7">
        <f t="shared" si="124"/>
        <v>0</v>
      </c>
      <c r="BV144">
        <f t="shared" si="84"/>
        <v>29.49</v>
      </c>
      <c r="BW144">
        <f t="shared" si="84"/>
        <v>27.99</v>
      </c>
      <c r="BX144">
        <f t="shared" si="85"/>
        <v>34.99</v>
      </c>
      <c r="BY144">
        <f t="shared" si="85"/>
        <v>34.99</v>
      </c>
      <c r="BZ144">
        <f t="shared" si="86"/>
        <v>31.43</v>
      </c>
      <c r="CA144">
        <f t="shared" si="86"/>
        <v>31.34</v>
      </c>
      <c r="CB144">
        <f t="shared" si="87"/>
        <v>2.14</v>
      </c>
      <c r="CC144">
        <f t="shared" si="87"/>
        <v>2.2400000000000002</v>
      </c>
      <c r="CD144">
        <f t="shared" si="89"/>
        <v>5.5</v>
      </c>
      <c r="CE144">
        <f t="shared" si="89"/>
        <v>7</v>
      </c>
      <c r="CF144">
        <f t="shared" si="88"/>
        <v>17.5</v>
      </c>
      <c r="CG144">
        <f t="shared" si="88"/>
        <v>22.3</v>
      </c>
      <c r="CH144" s="20" t="b">
        <f t="shared" si="125"/>
        <v>1</v>
      </c>
    </row>
    <row r="145" spans="1:86" x14ac:dyDescent="0.25">
      <c r="A145" s="31" t="s">
        <v>210</v>
      </c>
      <c r="B145" s="31" t="s">
        <v>205</v>
      </c>
      <c r="C145" s="32">
        <v>43113</v>
      </c>
      <c r="D145" s="32" t="b">
        <f t="shared" si="90"/>
        <v>1</v>
      </c>
      <c r="E145" s="32" t="b">
        <f t="shared" si="90"/>
        <v>1</v>
      </c>
      <c r="F145" s="4">
        <v>49.99</v>
      </c>
      <c r="G145" s="5">
        <v>49.99</v>
      </c>
      <c r="H145" s="6">
        <f t="shared" si="91"/>
        <v>0</v>
      </c>
      <c r="I145" s="7">
        <f t="shared" si="92"/>
        <v>0</v>
      </c>
      <c r="J145" s="8">
        <v>49.99</v>
      </c>
      <c r="K145" s="5">
        <v>49.99</v>
      </c>
      <c r="L145" s="6">
        <f t="shared" si="93"/>
        <v>0</v>
      </c>
      <c r="M145" s="7">
        <f t="shared" si="94"/>
        <v>0</v>
      </c>
      <c r="N145" s="8">
        <v>59.99</v>
      </c>
      <c r="O145" s="5">
        <v>57.99</v>
      </c>
      <c r="P145" s="6">
        <f t="shared" si="95"/>
        <v>-2</v>
      </c>
      <c r="Q145" s="7">
        <f t="shared" si="96"/>
        <v>-3.3</v>
      </c>
      <c r="R145" s="8">
        <v>59.95</v>
      </c>
      <c r="S145" s="5">
        <v>59.95</v>
      </c>
      <c r="T145" s="6">
        <f t="shared" si="97"/>
        <v>0</v>
      </c>
      <c r="U145" s="7">
        <f t="shared" si="98"/>
        <v>0</v>
      </c>
      <c r="V145" s="8">
        <v>49.99</v>
      </c>
      <c r="W145" s="5">
        <v>49.99</v>
      </c>
      <c r="X145" s="6">
        <f t="shared" si="99"/>
        <v>0</v>
      </c>
      <c r="Y145" s="7">
        <f t="shared" si="100"/>
        <v>0</v>
      </c>
      <c r="Z145" s="8">
        <v>54.99</v>
      </c>
      <c r="AA145" s="5">
        <v>54.99</v>
      </c>
      <c r="AB145" s="6">
        <f t="shared" si="101"/>
        <v>0</v>
      </c>
      <c r="AC145" s="7">
        <f t="shared" si="102"/>
        <v>0</v>
      </c>
      <c r="AD145" s="8">
        <v>49.99</v>
      </c>
      <c r="AE145" s="5">
        <v>49.99</v>
      </c>
      <c r="AF145" s="6">
        <f t="shared" si="103"/>
        <v>0</v>
      </c>
      <c r="AG145" s="7">
        <f t="shared" si="104"/>
        <v>0</v>
      </c>
      <c r="AH145" s="8">
        <v>49.99</v>
      </c>
      <c r="AI145" s="5">
        <v>49.99</v>
      </c>
      <c r="AJ145" s="6">
        <f t="shared" si="105"/>
        <v>0</v>
      </c>
      <c r="AK145" s="7">
        <f t="shared" si="106"/>
        <v>0</v>
      </c>
      <c r="AL145" s="8">
        <v>59.99</v>
      </c>
      <c r="AM145" s="5">
        <v>57.99</v>
      </c>
      <c r="AN145" s="6">
        <f t="shared" si="107"/>
        <v>-2</v>
      </c>
      <c r="AO145" s="7">
        <f t="shared" si="108"/>
        <v>-3.3</v>
      </c>
      <c r="AP145" s="8">
        <v>59.99</v>
      </c>
      <c r="AQ145" s="5">
        <v>57.99</v>
      </c>
      <c r="AR145" s="6">
        <f t="shared" si="109"/>
        <v>-2</v>
      </c>
      <c r="AS145" s="7">
        <f t="shared" si="110"/>
        <v>-3.3</v>
      </c>
      <c r="AT145" s="8">
        <v>49.99</v>
      </c>
      <c r="AU145" s="5">
        <v>49.99</v>
      </c>
      <c r="AV145" s="6">
        <f t="shared" si="111"/>
        <v>0</v>
      </c>
      <c r="AW145" s="7">
        <f t="shared" si="112"/>
        <v>0</v>
      </c>
      <c r="AX145" s="8">
        <v>49.99</v>
      </c>
      <c r="AY145" s="5">
        <v>49.99</v>
      </c>
      <c r="AZ145" s="6">
        <f t="shared" si="113"/>
        <v>0</v>
      </c>
      <c r="BA145" s="7">
        <f t="shared" si="114"/>
        <v>0</v>
      </c>
      <c r="BB145" s="8">
        <v>49.99</v>
      </c>
      <c r="BC145" s="5">
        <v>49.99</v>
      </c>
      <c r="BD145" s="6">
        <f t="shared" si="115"/>
        <v>0</v>
      </c>
      <c r="BE145" s="7">
        <f t="shared" si="116"/>
        <v>0</v>
      </c>
      <c r="BF145" s="8">
        <v>49.99</v>
      </c>
      <c r="BG145" s="5">
        <v>49.99</v>
      </c>
      <c r="BH145" s="6">
        <f t="shared" si="117"/>
        <v>0</v>
      </c>
      <c r="BI145" s="7">
        <f t="shared" si="118"/>
        <v>0</v>
      </c>
      <c r="BJ145" s="8">
        <v>49.99</v>
      </c>
      <c r="BK145" s="5">
        <v>49.99</v>
      </c>
      <c r="BL145" s="6">
        <f t="shared" si="119"/>
        <v>0</v>
      </c>
      <c r="BM145" s="7">
        <f t="shared" si="120"/>
        <v>0</v>
      </c>
      <c r="BN145" s="8">
        <v>54.99</v>
      </c>
      <c r="BO145" s="5">
        <v>54.99</v>
      </c>
      <c r="BP145" s="6">
        <f t="shared" si="121"/>
        <v>0</v>
      </c>
      <c r="BQ145" s="7">
        <f t="shared" si="122"/>
        <v>0</v>
      </c>
      <c r="BR145" s="8">
        <v>49.99</v>
      </c>
      <c r="BS145" s="5">
        <v>49.99</v>
      </c>
      <c r="BT145" s="6">
        <f t="shared" si="123"/>
        <v>0</v>
      </c>
      <c r="BU145" s="7">
        <f t="shared" si="124"/>
        <v>0</v>
      </c>
      <c r="BV145">
        <f t="shared" si="84"/>
        <v>49.99</v>
      </c>
      <c r="BW145">
        <f t="shared" si="84"/>
        <v>49.99</v>
      </c>
      <c r="BX145">
        <f t="shared" si="85"/>
        <v>59.99</v>
      </c>
      <c r="BY145">
        <f t="shared" si="85"/>
        <v>59.95</v>
      </c>
      <c r="BZ145">
        <f t="shared" si="86"/>
        <v>52.93</v>
      </c>
      <c r="CA145">
        <f t="shared" si="86"/>
        <v>52.58</v>
      </c>
      <c r="CB145">
        <f t="shared" si="87"/>
        <v>4.22</v>
      </c>
      <c r="CC145">
        <f t="shared" si="87"/>
        <v>3.66</v>
      </c>
      <c r="CD145">
        <f t="shared" si="89"/>
        <v>10</v>
      </c>
      <c r="CE145">
        <f t="shared" si="89"/>
        <v>9.9600000000000009</v>
      </c>
      <c r="CF145">
        <f t="shared" si="88"/>
        <v>18.899999999999999</v>
      </c>
      <c r="CG145">
        <f t="shared" si="88"/>
        <v>18.899999999999999</v>
      </c>
      <c r="CH145" s="20" t="b">
        <f t="shared" si="125"/>
        <v>1</v>
      </c>
    </row>
    <row r="146" spans="1:86" x14ac:dyDescent="0.25">
      <c r="A146" s="31" t="s">
        <v>211</v>
      </c>
      <c r="B146" s="31" t="s">
        <v>205</v>
      </c>
      <c r="C146" s="32">
        <v>43114</v>
      </c>
      <c r="D146" s="32" t="b">
        <f t="shared" si="90"/>
        <v>1</v>
      </c>
      <c r="E146" s="32" t="b">
        <f t="shared" si="90"/>
        <v>1</v>
      </c>
      <c r="F146" s="4">
        <v>69.989999999999995</v>
      </c>
      <c r="G146" s="5">
        <v>69.989999999999995</v>
      </c>
      <c r="H146" s="6">
        <f t="shared" si="91"/>
        <v>0</v>
      </c>
      <c r="I146" s="7">
        <f t="shared" si="92"/>
        <v>0</v>
      </c>
      <c r="J146" s="8">
        <v>69.989999999999995</v>
      </c>
      <c r="K146" s="5">
        <v>69.989999999999995</v>
      </c>
      <c r="L146" s="6">
        <f t="shared" si="93"/>
        <v>0</v>
      </c>
      <c r="M146" s="7">
        <f t="shared" si="94"/>
        <v>0</v>
      </c>
      <c r="N146" s="8">
        <v>79.989999999999995</v>
      </c>
      <c r="O146" s="5">
        <v>79.989999999999995</v>
      </c>
      <c r="P146" s="6">
        <f t="shared" si="95"/>
        <v>0</v>
      </c>
      <c r="Q146" s="7">
        <f t="shared" si="96"/>
        <v>0</v>
      </c>
      <c r="R146" s="8">
        <v>89.95</v>
      </c>
      <c r="S146" s="5">
        <v>89.95</v>
      </c>
      <c r="T146" s="6">
        <f t="shared" si="97"/>
        <v>0</v>
      </c>
      <c r="U146" s="7">
        <f t="shared" si="98"/>
        <v>0</v>
      </c>
      <c r="V146" s="8">
        <v>69.989999999999995</v>
      </c>
      <c r="W146" s="5">
        <v>69.989999999999995</v>
      </c>
      <c r="X146" s="6">
        <f t="shared" si="99"/>
        <v>0</v>
      </c>
      <c r="Y146" s="7">
        <f t="shared" si="100"/>
        <v>0</v>
      </c>
      <c r="Z146" s="8">
        <v>74.989999999999995</v>
      </c>
      <c r="AA146" s="5">
        <v>74.989999999999995</v>
      </c>
      <c r="AB146" s="6">
        <f t="shared" si="101"/>
        <v>0</v>
      </c>
      <c r="AC146" s="7">
        <f t="shared" si="102"/>
        <v>0</v>
      </c>
      <c r="AD146" s="8">
        <v>69.989999999999995</v>
      </c>
      <c r="AE146" s="5">
        <v>69.989999999999995</v>
      </c>
      <c r="AF146" s="6">
        <f t="shared" si="103"/>
        <v>0</v>
      </c>
      <c r="AG146" s="7">
        <f t="shared" si="104"/>
        <v>0</v>
      </c>
      <c r="AH146" s="8">
        <v>69.989999999999995</v>
      </c>
      <c r="AI146" s="5">
        <v>69.989999999999995</v>
      </c>
      <c r="AJ146" s="6">
        <f t="shared" si="105"/>
        <v>0</v>
      </c>
      <c r="AK146" s="7">
        <f t="shared" si="106"/>
        <v>0</v>
      </c>
      <c r="AL146" s="8">
        <v>79.989999999999995</v>
      </c>
      <c r="AM146" s="5">
        <v>79.989999999999995</v>
      </c>
      <c r="AN146" s="6">
        <f t="shared" si="107"/>
        <v>0</v>
      </c>
      <c r="AO146" s="7">
        <f t="shared" si="108"/>
        <v>0</v>
      </c>
      <c r="AP146" s="8">
        <v>79.989999999999995</v>
      </c>
      <c r="AQ146" s="5">
        <v>79.989999999999995</v>
      </c>
      <c r="AR146" s="6">
        <f t="shared" si="109"/>
        <v>0</v>
      </c>
      <c r="AS146" s="7">
        <f t="shared" si="110"/>
        <v>0</v>
      </c>
      <c r="AT146" s="8">
        <v>69.989999999999995</v>
      </c>
      <c r="AU146" s="5">
        <v>69.989999999999995</v>
      </c>
      <c r="AV146" s="6">
        <f t="shared" si="111"/>
        <v>0</v>
      </c>
      <c r="AW146" s="7">
        <f t="shared" si="112"/>
        <v>0</v>
      </c>
      <c r="AX146" s="8">
        <v>69.989999999999995</v>
      </c>
      <c r="AY146" s="5">
        <v>69.989999999999995</v>
      </c>
      <c r="AZ146" s="6">
        <f t="shared" si="113"/>
        <v>0</v>
      </c>
      <c r="BA146" s="7">
        <f t="shared" si="114"/>
        <v>0</v>
      </c>
      <c r="BB146" s="8">
        <v>69.989999999999995</v>
      </c>
      <c r="BC146" s="5">
        <v>69.989999999999995</v>
      </c>
      <c r="BD146" s="6">
        <f t="shared" si="115"/>
        <v>0</v>
      </c>
      <c r="BE146" s="7">
        <f t="shared" si="116"/>
        <v>0</v>
      </c>
      <c r="BF146" s="8">
        <v>69.989999999999995</v>
      </c>
      <c r="BG146" s="5">
        <v>69.989999999999995</v>
      </c>
      <c r="BH146" s="6">
        <f t="shared" si="117"/>
        <v>0</v>
      </c>
      <c r="BI146" s="7">
        <f t="shared" si="118"/>
        <v>0</v>
      </c>
      <c r="BJ146" s="8">
        <v>69.989999999999995</v>
      </c>
      <c r="BK146" s="5">
        <v>69.989999999999995</v>
      </c>
      <c r="BL146" s="6">
        <f t="shared" si="119"/>
        <v>0</v>
      </c>
      <c r="BM146" s="7">
        <f t="shared" si="120"/>
        <v>0</v>
      </c>
      <c r="BN146" s="8">
        <v>74.989999999999995</v>
      </c>
      <c r="BO146" s="5">
        <v>74.989999999999995</v>
      </c>
      <c r="BP146" s="6">
        <f t="shared" si="121"/>
        <v>0</v>
      </c>
      <c r="BQ146" s="7">
        <f t="shared" si="122"/>
        <v>0</v>
      </c>
      <c r="BR146" s="8">
        <v>69.989999999999995</v>
      </c>
      <c r="BS146" s="5">
        <v>69.989999999999995</v>
      </c>
      <c r="BT146" s="6">
        <f t="shared" si="123"/>
        <v>0</v>
      </c>
      <c r="BU146" s="7">
        <f t="shared" si="124"/>
        <v>0</v>
      </c>
      <c r="BV146">
        <f t="shared" si="84"/>
        <v>69.989999999999995</v>
      </c>
      <c r="BW146">
        <f t="shared" si="84"/>
        <v>69.989999999999995</v>
      </c>
      <c r="BX146">
        <f t="shared" si="85"/>
        <v>89.95</v>
      </c>
      <c r="BY146">
        <f t="shared" si="85"/>
        <v>89.95</v>
      </c>
      <c r="BZ146">
        <f t="shared" si="86"/>
        <v>73.52</v>
      </c>
      <c r="CA146">
        <f t="shared" si="86"/>
        <v>73.52</v>
      </c>
      <c r="CB146">
        <f t="shared" si="87"/>
        <v>5.62</v>
      </c>
      <c r="CC146">
        <f t="shared" si="87"/>
        <v>5.62</v>
      </c>
      <c r="CD146">
        <f t="shared" si="89"/>
        <v>19.96</v>
      </c>
      <c r="CE146">
        <f t="shared" si="89"/>
        <v>19.96</v>
      </c>
      <c r="CF146">
        <f t="shared" si="88"/>
        <v>27.1</v>
      </c>
      <c r="CG146">
        <f t="shared" si="88"/>
        <v>27.1</v>
      </c>
      <c r="CH146" s="20" t="b">
        <f t="shared" si="125"/>
        <v>0</v>
      </c>
    </row>
    <row r="147" spans="1:86" x14ac:dyDescent="0.25">
      <c r="A147" s="31" t="s">
        <v>212</v>
      </c>
      <c r="B147" s="31" t="s">
        <v>205</v>
      </c>
      <c r="C147" s="32">
        <v>43115</v>
      </c>
      <c r="D147" s="32" t="b">
        <f t="shared" si="90"/>
        <v>1</v>
      </c>
      <c r="E147" s="32" t="b">
        <f t="shared" si="90"/>
        <v>1</v>
      </c>
      <c r="F147" s="4">
        <v>99.99</v>
      </c>
      <c r="G147" s="5">
        <v>99.99</v>
      </c>
      <c r="H147" s="6">
        <f t="shared" si="91"/>
        <v>0</v>
      </c>
      <c r="I147" s="7">
        <f t="shared" si="92"/>
        <v>0</v>
      </c>
      <c r="J147" s="8">
        <v>99.99</v>
      </c>
      <c r="K147" s="5">
        <v>99.99</v>
      </c>
      <c r="L147" s="6">
        <f t="shared" si="93"/>
        <v>0</v>
      </c>
      <c r="M147" s="7">
        <f t="shared" si="94"/>
        <v>0</v>
      </c>
      <c r="N147" s="8">
        <v>119.99</v>
      </c>
      <c r="O147" s="5">
        <v>114.99</v>
      </c>
      <c r="P147" s="6">
        <f t="shared" si="95"/>
        <v>-5</v>
      </c>
      <c r="Q147" s="7">
        <f t="shared" si="96"/>
        <v>-4.2</v>
      </c>
      <c r="R147" s="8">
        <v>129.94999999999999</v>
      </c>
      <c r="S147" s="5">
        <v>129.94999999999999</v>
      </c>
      <c r="T147" s="6">
        <f t="shared" si="97"/>
        <v>0</v>
      </c>
      <c r="U147" s="7">
        <f t="shared" si="98"/>
        <v>0</v>
      </c>
      <c r="V147" s="8">
        <v>99.99</v>
      </c>
      <c r="W147" s="5">
        <v>99.99</v>
      </c>
      <c r="X147" s="6">
        <f t="shared" si="99"/>
        <v>0</v>
      </c>
      <c r="Y147" s="7">
        <f t="shared" si="100"/>
        <v>0</v>
      </c>
      <c r="Z147" s="8">
        <v>109.99</v>
      </c>
      <c r="AA147" s="5">
        <v>109.99</v>
      </c>
      <c r="AB147" s="6">
        <f t="shared" si="101"/>
        <v>0</v>
      </c>
      <c r="AC147" s="7">
        <f t="shared" si="102"/>
        <v>0</v>
      </c>
      <c r="AD147" s="8">
        <v>99.99</v>
      </c>
      <c r="AE147" s="5">
        <v>99.99</v>
      </c>
      <c r="AF147" s="6">
        <f t="shared" si="103"/>
        <v>0</v>
      </c>
      <c r="AG147" s="7">
        <f t="shared" si="104"/>
        <v>0</v>
      </c>
      <c r="AH147" s="8">
        <v>99.99</v>
      </c>
      <c r="AI147" s="5">
        <v>99.99</v>
      </c>
      <c r="AJ147" s="6">
        <f t="shared" si="105"/>
        <v>0</v>
      </c>
      <c r="AK147" s="7">
        <f t="shared" si="106"/>
        <v>0</v>
      </c>
      <c r="AL147" s="8">
        <v>119.99</v>
      </c>
      <c r="AM147" s="5">
        <v>114.99</v>
      </c>
      <c r="AN147" s="6">
        <f t="shared" si="107"/>
        <v>-5</v>
      </c>
      <c r="AO147" s="7">
        <f t="shared" si="108"/>
        <v>-4.2</v>
      </c>
      <c r="AP147" s="8">
        <v>119.99</v>
      </c>
      <c r="AQ147" s="5">
        <v>114.99</v>
      </c>
      <c r="AR147" s="6">
        <f t="shared" si="109"/>
        <v>-5</v>
      </c>
      <c r="AS147" s="7">
        <f t="shared" si="110"/>
        <v>-4.2</v>
      </c>
      <c r="AT147" s="8">
        <v>99.99</v>
      </c>
      <c r="AU147" s="5">
        <v>99.99</v>
      </c>
      <c r="AV147" s="6">
        <f t="shared" si="111"/>
        <v>0</v>
      </c>
      <c r="AW147" s="7">
        <f t="shared" si="112"/>
        <v>0</v>
      </c>
      <c r="AX147" s="8">
        <v>99.99</v>
      </c>
      <c r="AY147" s="5">
        <v>99.99</v>
      </c>
      <c r="AZ147" s="6">
        <f t="shared" si="113"/>
        <v>0</v>
      </c>
      <c r="BA147" s="7">
        <f t="shared" si="114"/>
        <v>0</v>
      </c>
      <c r="BB147" s="8">
        <v>99.99</v>
      </c>
      <c r="BC147" s="5">
        <v>99.99</v>
      </c>
      <c r="BD147" s="6">
        <f t="shared" si="115"/>
        <v>0</v>
      </c>
      <c r="BE147" s="7">
        <f t="shared" si="116"/>
        <v>0</v>
      </c>
      <c r="BF147" s="8">
        <v>99.99</v>
      </c>
      <c r="BG147" s="5">
        <v>99.99</v>
      </c>
      <c r="BH147" s="6">
        <f t="shared" si="117"/>
        <v>0</v>
      </c>
      <c r="BI147" s="7">
        <f t="shared" si="118"/>
        <v>0</v>
      </c>
      <c r="BJ147" s="8">
        <v>99.99</v>
      </c>
      <c r="BK147" s="5">
        <v>99.99</v>
      </c>
      <c r="BL147" s="6">
        <f t="shared" si="119"/>
        <v>0</v>
      </c>
      <c r="BM147" s="7">
        <f t="shared" si="120"/>
        <v>0</v>
      </c>
      <c r="BN147" s="8">
        <v>109.99</v>
      </c>
      <c r="BO147" s="5">
        <v>109.99</v>
      </c>
      <c r="BP147" s="6">
        <f t="shared" si="121"/>
        <v>0</v>
      </c>
      <c r="BQ147" s="7">
        <f t="shared" si="122"/>
        <v>0</v>
      </c>
      <c r="BR147" s="8">
        <v>99.99</v>
      </c>
      <c r="BS147" s="5">
        <v>99.99</v>
      </c>
      <c r="BT147" s="6">
        <f t="shared" si="123"/>
        <v>0</v>
      </c>
      <c r="BU147" s="7">
        <f t="shared" si="124"/>
        <v>0</v>
      </c>
      <c r="BV147">
        <f t="shared" si="84"/>
        <v>99.99</v>
      </c>
      <c r="BW147">
        <f t="shared" si="84"/>
        <v>99.99</v>
      </c>
      <c r="BX147">
        <f t="shared" si="85"/>
        <v>129.94999999999999</v>
      </c>
      <c r="BY147">
        <f t="shared" si="85"/>
        <v>129.94999999999999</v>
      </c>
      <c r="BZ147">
        <f t="shared" si="86"/>
        <v>106.46</v>
      </c>
      <c r="CA147">
        <f t="shared" si="86"/>
        <v>105.58</v>
      </c>
      <c r="CB147">
        <f t="shared" si="87"/>
        <v>9.66</v>
      </c>
      <c r="CC147">
        <f t="shared" si="87"/>
        <v>8.5500000000000007</v>
      </c>
      <c r="CD147">
        <f t="shared" si="89"/>
        <v>29.96</v>
      </c>
      <c r="CE147">
        <f t="shared" si="89"/>
        <v>29.96</v>
      </c>
      <c r="CF147">
        <f t="shared" si="88"/>
        <v>28.1</v>
      </c>
      <c r="CG147">
        <f t="shared" si="88"/>
        <v>28.4</v>
      </c>
      <c r="CH147" s="20" t="b">
        <f t="shared" si="125"/>
        <v>1</v>
      </c>
    </row>
    <row r="148" spans="1:86" x14ac:dyDescent="0.25">
      <c r="A148" s="31" t="s">
        <v>213</v>
      </c>
      <c r="B148" s="31" t="s">
        <v>214</v>
      </c>
      <c r="C148" s="32">
        <v>45026</v>
      </c>
      <c r="D148" s="32" t="b">
        <f t="shared" si="90"/>
        <v>0</v>
      </c>
      <c r="E148" s="32" t="b">
        <f t="shared" si="90"/>
        <v>0</v>
      </c>
      <c r="F148" s="4">
        <v>149.99</v>
      </c>
      <c r="G148" s="5">
        <v>149.99</v>
      </c>
      <c r="H148" s="6">
        <f t="shared" si="91"/>
        <v>0</v>
      </c>
      <c r="I148" s="7">
        <f t="shared" si="92"/>
        <v>0</v>
      </c>
      <c r="J148" s="8">
        <v>147.99</v>
      </c>
      <c r="K148" s="5">
        <v>147.99</v>
      </c>
      <c r="L148" s="6">
        <f t="shared" si="93"/>
        <v>0</v>
      </c>
      <c r="M148" s="7">
        <f t="shared" si="94"/>
        <v>0</v>
      </c>
      <c r="N148" s="8">
        <v>148.99</v>
      </c>
      <c r="O148" s="5">
        <v>148.99</v>
      </c>
      <c r="P148" s="6">
        <f t="shared" si="95"/>
        <v>0</v>
      </c>
      <c r="Q148" s="7">
        <f t="shared" si="96"/>
        <v>0</v>
      </c>
      <c r="R148" s="8">
        <v>153.99</v>
      </c>
      <c r="S148" s="5">
        <v>153.99</v>
      </c>
      <c r="T148" s="6">
        <f t="shared" si="97"/>
        <v>0</v>
      </c>
      <c r="U148" s="7">
        <f t="shared" si="98"/>
        <v>0</v>
      </c>
      <c r="V148" s="8"/>
      <c r="W148" s="5"/>
      <c r="X148" s="6" t="str">
        <f t="shared" si="99"/>
        <v/>
      </c>
      <c r="Y148" s="7" t="str">
        <f t="shared" si="100"/>
        <v/>
      </c>
      <c r="Z148" s="8">
        <v>153.99</v>
      </c>
      <c r="AA148" s="5">
        <v>153.99</v>
      </c>
      <c r="AB148" s="6">
        <f t="shared" si="101"/>
        <v>0</v>
      </c>
      <c r="AC148" s="7">
        <f t="shared" si="102"/>
        <v>0</v>
      </c>
      <c r="AD148" s="8">
        <v>152.99</v>
      </c>
      <c r="AE148" s="5">
        <v>152.99</v>
      </c>
      <c r="AF148" s="6">
        <f t="shared" si="103"/>
        <v>0</v>
      </c>
      <c r="AG148" s="7">
        <f t="shared" si="104"/>
        <v>0</v>
      </c>
      <c r="AH148" s="8">
        <v>150.99</v>
      </c>
      <c r="AI148" s="5">
        <v>150.99</v>
      </c>
      <c r="AJ148" s="6">
        <f t="shared" si="105"/>
        <v>0</v>
      </c>
      <c r="AK148" s="7">
        <f t="shared" si="106"/>
        <v>0</v>
      </c>
      <c r="AL148" s="8">
        <v>149.99</v>
      </c>
      <c r="AM148" s="5">
        <v>149.99</v>
      </c>
      <c r="AN148" s="6">
        <f t="shared" si="107"/>
        <v>0</v>
      </c>
      <c r="AO148" s="7">
        <f t="shared" si="108"/>
        <v>0</v>
      </c>
      <c r="AP148" s="8">
        <v>149.99</v>
      </c>
      <c r="AQ148" s="5">
        <v>149.99</v>
      </c>
      <c r="AR148" s="6">
        <f t="shared" si="109"/>
        <v>0</v>
      </c>
      <c r="AS148" s="7">
        <f t="shared" si="110"/>
        <v>0</v>
      </c>
      <c r="AT148" s="8">
        <v>144.99</v>
      </c>
      <c r="AU148" s="5">
        <v>144.99</v>
      </c>
      <c r="AV148" s="6">
        <f t="shared" si="111"/>
        <v>0</v>
      </c>
      <c r="AW148" s="7">
        <f t="shared" si="112"/>
        <v>0</v>
      </c>
      <c r="AX148" s="8">
        <v>149.99</v>
      </c>
      <c r="AY148" s="5">
        <v>149.99</v>
      </c>
      <c r="AZ148" s="6">
        <f t="shared" si="113"/>
        <v>0</v>
      </c>
      <c r="BA148" s="7">
        <f t="shared" si="114"/>
        <v>0</v>
      </c>
      <c r="BB148" s="8">
        <v>148.99</v>
      </c>
      <c r="BC148" s="5">
        <v>148.99</v>
      </c>
      <c r="BD148" s="6">
        <f t="shared" si="115"/>
        <v>0</v>
      </c>
      <c r="BE148" s="7">
        <f t="shared" si="116"/>
        <v>0</v>
      </c>
      <c r="BF148" s="8">
        <v>152.99</v>
      </c>
      <c r="BG148" s="5">
        <v>152.99</v>
      </c>
      <c r="BH148" s="6">
        <f t="shared" si="117"/>
        <v>0</v>
      </c>
      <c r="BI148" s="7">
        <f t="shared" si="118"/>
        <v>0</v>
      </c>
      <c r="BJ148" s="8">
        <v>148.99</v>
      </c>
      <c r="BK148" s="5">
        <v>148.99</v>
      </c>
      <c r="BL148" s="6">
        <f t="shared" si="119"/>
        <v>0</v>
      </c>
      <c r="BM148" s="7">
        <f t="shared" si="120"/>
        <v>0</v>
      </c>
      <c r="BN148" s="8">
        <v>150.99</v>
      </c>
      <c r="BO148" s="5">
        <v>150.99</v>
      </c>
      <c r="BP148" s="6">
        <f t="shared" si="121"/>
        <v>0</v>
      </c>
      <c r="BQ148" s="7">
        <f t="shared" si="122"/>
        <v>0</v>
      </c>
      <c r="BR148" s="8">
        <v>149.99</v>
      </c>
      <c r="BS148" s="5">
        <v>149.99</v>
      </c>
      <c r="BT148" s="6">
        <f t="shared" si="123"/>
        <v>0</v>
      </c>
      <c r="BU148" s="7">
        <f t="shared" si="124"/>
        <v>0</v>
      </c>
      <c r="BV148">
        <f t="shared" si="84"/>
        <v>144.99</v>
      </c>
      <c r="BW148">
        <f t="shared" si="84"/>
        <v>144.99</v>
      </c>
      <c r="BX148">
        <f t="shared" si="85"/>
        <v>153.99</v>
      </c>
      <c r="BY148">
        <f t="shared" si="85"/>
        <v>153.99</v>
      </c>
      <c r="BZ148">
        <f t="shared" si="86"/>
        <v>150.37</v>
      </c>
      <c r="CA148">
        <f t="shared" si="86"/>
        <v>150.37</v>
      </c>
      <c r="CB148">
        <f t="shared" si="87"/>
        <v>2.2599999999999998</v>
      </c>
      <c r="CC148">
        <f t="shared" si="87"/>
        <v>2.2599999999999998</v>
      </c>
      <c r="CD148">
        <f t="shared" si="89"/>
        <v>9</v>
      </c>
      <c r="CE148">
        <f t="shared" si="89"/>
        <v>9</v>
      </c>
      <c r="CF148">
        <f t="shared" si="88"/>
        <v>6</v>
      </c>
      <c r="CG148">
        <f t="shared" si="88"/>
        <v>6</v>
      </c>
      <c r="CH148" s="20" t="b">
        <f t="shared" si="125"/>
        <v>0</v>
      </c>
    </row>
    <row r="149" spans="1:86" x14ac:dyDescent="0.25">
      <c r="A149" s="31" t="s">
        <v>215</v>
      </c>
      <c r="B149" s="31" t="s">
        <v>214</v>
      </c>
      <c r="C149" s="32">
        <v>45028</v>
      </c>
      <c r="D149" s="32" t="b">
        <f t="shared" si="90"/>
        <v>0</v>
      </c>
      <c r="E149" s="32" t="b">
        <f t="shared" si="90"/>
        <v>0</v>
      </c>
      <c r="F149" s="4">
        <v>263.99</v>
      </c>
      <c r="G149" s="5">
        <v>263.99</v>
      </c>
      <c r="H149" s="6">
        <f t="shared" si="91"/>
        <v>0</v>
      </c>
      <c r="I149" s="7">
        <f t="shared" si="92"/>
        <v>0</v>
      </c>
      <c r="J149" s="8">
        <v>258.99</v>
      </c>
      <c r="K149" s="5">
        <v>258.99</v>
      </c>
      <c r="L149" s="6">
        <f t="shared" si="93"/>
        <v>0</v>
      </c>
      <c r="M149" s="7">
        <f t="shared" si="94"/>
        <v>0</v>
      </c>
      <c r="N149" s="8">
        <v>261.99</v>
      </c>
      <c r="O149" s="5">
        <v>261.99</v>
      </c>
      <c r="P149" s="6">
        <f t="shared" si="95"/>
        <v>0</v>
      </c>
      <c r="Q149" s="7">
        <f t="shared" si="96"/>
        <v>0</v>
      </c>
      <c r="R149" s="8">
        <v>269.99</v>
      </c>
      <c r="S149" s="5">
        <v>269.99</v>
      </c>
      <c r="T149" s="6">
        <f t="shared" si="97"/>
        <v>0</v>
      </c>
      <c r="U149" s="7">
        <f t="shared" si="98"/>
        <v>0</v>
      </c>
      <c r="V149" s="8"/>
      <c r="W149" s="5"/>
      <c r="X149" s="6" t="str">
        <f t="shared" si="99"/>
        <v/>
      </c>
      <c r="Y149" s="7" t="str">
        <f t="shared" si="100"/>
        <v/>
      </c>
      <c r="Z149" s="8">
        <v>269.99</v>
      </c>
      <c r="AA149" s="5">
        <v>269.99</v>
      </c>
      <c r="AB149" s="6">
        <f t="shared" si="101"/>
        <v>0</v>
      </c>
      <c r="AC149" s="7">
        <f t="shared" si="102"/>
        <v>0</v>
      </c>
      <c r="AD149" s="8">
        <v>267.99</v>
      </c>
      <c r="AE149" s="5">
        <v>267.99</v>
      </c>
      <c r="AF149" s="6">
        <f t="shared" si="103"/>
        <v>0</v>
      </c>
      <c r="AG149" s="7">
        <f t="shared" si="104"/>
        <v>0</v>
      </c>
      <c r="AH149" s="8">
        <v>265.99</v>
      </c>
      <c r="AI149" s="5">
        <v>265.99</v>
      </c>
      <c r="AJ149" s="6">
        <f t="shared" si="105"/>
        <v>0</v>
      </c>
      <c r="AK149" s="7">
        <f t="shared" si="106"/>
        <v>0</v>
      </c>
      <c r="AL149" s="8">
        <v>263.99</v>
      </c>
      <c r="AM149" s="5">
        <v>263.99</v>
      </c>
      <c r="AN149" s="6">
        <f t="shared" si="107"/>
        <v>0</v>
      </c>
      <c r="AO149" s="7">
        <f t="shared" si="108"/>
        <v>0</v>
      </c>
      <c r="AP149" s="8">
        <v>263.99</v>
      </c>
      <c r="AQ149" s="5">
        <v>263.99</v>
      </c>
      <c r="AR149" s="6">
        <f t="shared" si="109"/>
        <v>0</v>
      </c>
      <c r="AS149" s="7">
        <f t="shared" si="110"/>
        <v>0</v>
      </c>
      <c r="AT149" s="8">
        <v>254.99</v>
      </c>
      <c r="AU149" s="5">
        <v>254.99</v>
      </c>
      <c r="AV149" s="6">
        <f t="shared" si="111"/>
        <v>0</v>
      </c>
      <c r="AW149" s="7">
        <f t="shared" si="112"/>
        <v>0</v>
      </c>
      <c r="AX149" s="8">
        <v>263.99</v>
      </c>
      <c r="AY149" s="5">
        <v>263.99</v>
      </c>
      <c r="AZ149" s="6">
        <f t="shared" si="113"/>
        <v>0</v>
      </c>
      <c r="BA149" s="7">
        <f t="shared" si="114"/>
        <v>0</v>
      </c>
      <c r="BB149" s="8">
        <v>261.99</v>
      </c>
      <c r="BC149" s="5">
        <v>261.99</v>
      </c>
      <c r="BD149" s="6">
        <f t="shared" si="115"/>
        <v>0</v>
      </c>
      <c r="BE149" s="7">
        <f t="shared" si="116"/>
        <v>0</v>
      </c>
      <c r="BF149" s="8">
        <v>267.99</v>
      </c>
      <c r="BG149" s="5">
        <v>267.99</v>
      </c>
      <c r="BH149" s="6">
        <f t="shared" si="117"/>
        <v>0</v>
      </c>
      <c r="BI149" s="7">
        <f t="shared" si="118"/>
        <v>0</v>
      </c>
      <c r="BJ149" s="8">
        <v>261.99</v>
      </c>
      <c r="BK149" s="5">
        <v>261.99</v>
      </c>
      <c r="BL149" s="6">
        <f t="shared" si="119"/>
        <v>0</v>
      </c>
      <c r="BM149" s="7">
        <f t="shared" si="120"/>
        <v>0</v>
      </c>
      <c r="BN149" s="8">
        <v>265.99</v>
      </c>
      <c r="BO149" s="5">
        <v>265.99</v>
      </c>
      <c r="BP149" s="6">
        <f t="shared" si="121"/>
        <v>0</v>
      </c>
      <c r="BQ149" s="7">
        <f t="shared" si="122"/>
        <v>0</v>
      </c>
      <c r="BR149" s="8">
        <v>263.99</v>
      </c>
      <c r="BS149" s="5">
        <v>263.99</v>
      </c>
      <c r="BT149" s="6">
        <f t="shared" si="123"/>
        <v>0</v>
      </c>
      <c r="BU149" s="7">
        <f t="shared" si="124"/>
        <v>0</v>
      </c>
      <c r="BV149">
        <f t="shared" si="84"/>
        <v>254.99</v>
      </c>
      <c r="BW149">
        <f t="shared" si="84"/>
        <v>254.99</v>
      </c>
      <c r="BX149">
        <f t="shared" si="85"/>
        <v>269.99</v>
      </c>
      <c r="BY149">
        <f t="shared" si="85"/>
        <v>269.99</v>
      </c>
      <c r="BZ149">
        <f t="shared" si="86"/>
        <v>264.24</v>
      </c>
      <c r="CA149">
        <f t="shared" si="86"/>
        <v>264.24</v>
      </c>
      <c r="CB149">
        <f t="shared" si="87"/>
        <v>3.78</v>
      </c>
      <c r="CC149">
        <f t="shared" si="87"/>
        <v>3.78</v>
      </c>
      <c r="CD149">
        <f t="shared" si="89"/>
        <v>15</v>
      </c>
      <c r="CE149">
        <f t="shared" si="89"/>
        <v>15</v>
      </c>
      <c r="CF149">
        <f t="shared" si="88"/>
        <v>5.7</v>
      </c>
      <c r="CG149">
        <f t="shared" si="88"/>
        <v>5.7</v>
      </c>
      <c r="CH149" s="20" t="b">
        <f t="shared" si="125"/>
        <v>0</v>
      </c>
    </row>
    <row r="150" spans="1:86" x14ac:dyDescent="0.25">
      <c r="A150" s="31" t="s">
        <v>216</v>
      </c>
      <c r="B150" s="31" t="s">
        <v>214</v>
      </c>
      <c r="C150" s="32">
        <v>45345</v>
      </c>
      <c r="D150" s="32" t="b">
        <f t="shared" si="90"/>
        <v>1</v>
      </c>
      <c r="E150" s="32" t="b">
        <f t="shared" si="90"/>
        <v>1</v>
      </c>
      <c r="F150" s="4">
        <v>308.99</v>
      </c>
      <c r="G150" s="5">
        <v>308.99</v>
      </c>
      <c r="H150" s="6">
        <f t="shared" si="91"/>
        <v>0</v>
      </c>
      <c r="I150" s="7">
        <f t="shared" si="92"/>
        <v>0</v>
      </c>
      <c r="J150" s="8">
        <v>302.99</v>
      </c>
      <c r="K150" s="5">
        <v>302.99</v>
      </c>
      <c r="L150" s="6">
        <f t="shared" si="93"/>
        <v>0</v>
      </c>
      <c r="M150" s="7">
        <f t="shared" si="94"/>
        <v>0</v>
      </c>
      <c r="N150" s="8">
        <v>305.99</v>
      </c>
      <c r="O150" s="5">
        <v>305.99</v>
      </c>
      <c r="P150" s="6">
        <f t="shared" si="95"/>
        <v>0</v>
      </c>
      <c r="Q150" s="7">
        <f t="shared" si="96"/>
        <v>0</v>
      </c>
      <c r="R150" s="8">
        <v>315.99</v>
      </c>
      <c r="S150" s="5">
        <v>315.99</v>
      </c>
      <c r="T150" s="6">
        <f t="shared" si="97"/>
        <v>0</v>
      </c>
      <c r="U150" s="7">
        <f t="shared" si="98"/>
        <v>0</v>
      </c>
      <c r="V150" s="8">
        <v>305.99</v>
      </c>
      <c r="W150" s="5">
        <v>305.99</v>
      </c>
      <c r="X150" s="6">
        <f t="shared" si="99"/>
        <v>0</v>
      </c>
      <c r="Y150" s="7">
        <f t="shared" si="100"/>
        <v>0</v>
      </c>
      <c r="Z150" s="8">
        <v>319.99</v>
      </c>
      <c r="AA150" s="5">
        <v>319.99</v>
      </c>
      <c r="AB150" s="6">
        <f t="shared" si="101"/>
        <v>0</v>
      </c>
      <c r="AC150" s="7">
        <f t="shared" si="102"/>
        <v>0</v>
      </c>
      <c r="AD150" s="8">
        <v>313.99</v>
      </c>
      <c r="AE150" s="5">
        <v>313.99</v>
      </c>
      <c r="AF150" s="6">
        <f t="shared" si="103"/>
        <v>0</v>
      </c>
      <c r="AG150" s="7">
        <f t="shared" si="104"/>
        <v>0</v>
      </c>
      <c r="AH150" s="8">
        <v>310.99</v>
      </c>
      <c r="AI150" s="5">
        <v>310.99</v>
      </c>
      <c r="AJ150" s="6">
        <f t="shared" si="105"/>
        <v>0</v>
      </c>
      <c r="AK150" s="7">
        <f t="shared" si="106"/>
        <v>0</v>
      </c>
      <c r="AL150" s="8">
        <v>308.99</v>
      </c>
      <c r="AM150" s="5">
        <v>308.99</v>
      </c>
      <c r="AN150" s="6">
        <f t="shared" si="107"/>
        <v>0</v>
      </c>
      <c r="AO150" s="7">
        <f t="shared" si="108"/>
        <v>0</v>
      </c>
      <c r="AP150" s="8">
        <v>308.99</v>
      </c>
      <c r="AQ150" s="5">
        <v>308.99</v>
      </c>
      <c r="AR150" s="6">
        <f t="shared" si="109"/>
        <v>0</v>
      </c>
      <c r="AS150" s="7">
        <f t="shared" si="110"/>
        <v>0</v>
      </c>
      <c r="AT150" s="8">
        <v>308.99</v>
      </c>
      <c r="AU150" s="5">
        <v>308.99</v>
      </c>
      <c r="AV150" s="6">
        <f t="shared" si="111"/>
        <v>0</v>
      </c>
      <c r="AW150" s="7">
        <f t="shared" si="112"/>
        <v>0</v>
      </c>
      <c r="AX150" s="8">
        <v>308.99</v>
      </c>
      <c r="AY150" s="5">
        <v>308.99</v>
      </c>
      <c r="AZ150" s="6">
        <f t="shared" si="113"/>
        <v>0</v>
      </c>
      <c r="BA150" s="7">
        <f t="shared" si="114"/>
        <v>0</v>
      </c>
      <c r="BB150" s="8">
        <v>305.99</v>
      </c>
      <c r="BC150" s="5">
        <v>305.99</v>
      </c>
      <c r="BD150" s="6">
        <f t="shared" si="115"/>
        <v>0</v>
      </c>
      <c r="BE150" s="7">
        <f t="shared" si="116"/>
        <v>0</v>
      </c>
      <c r="BF150" s="8">
        <v>313.99</v>
      </c>
      <c r="BG150" s="5">
        <v>313.99</v>
      </c>
      <c r="BH150" s="6">
        <f t="shared" si="117"/>
        <v>0</v>
      </c>
      <c r="BI150" s="7">
        <f t="shared" si="118"/>
        <v>0</v>
      </c>
      <c r="BJ150" s="8">
        <v>305.99</v>
      </c>
      <c r="BK150" s="5">
        <v>305.99</v>
      </c>
      <c r="BL150" s="6">
        <f t="shared" si="119"/>
        <v>0</v>
      </c>
      <c r="BM150" s="7">
        <f t="shared" si="120"/>
        <v>0</v>
      </c>
      <c r="BN150" s="8">
        <v>311.99</v>
      </c>
      <c r="BO150" s="5">
        <v>311.99</v>
      </c>
      <c r="BP150" s="6">
        <f t="shared" si="121"/>
        <v>0</v>
      </c>
      <c r="BQ150" s="7">
        <f t="shared" si="122"/>
        <v>0</v>
      </c>
      <c r="BR150" s="8">
        <v>308.99</v>
      </c>
      <c r="BS150" s="5">
        <v>308.99</v>
      </c>
      <c r="BT150" s="6">
        <f t="shared" si="123"/>
        <v>0</v>
      </c>
      <c r="BU150" s="7">
        <f t="shared" si="124"/>
        <v>0</v>
      </c>
      <c r="BV150">
        <f t="shared" si="84"/>
        <v>302.99</v>
      </c>
      <c r="BW150">
        <f t="shared" si="84"/>
        <v>302.99</v>
      </c>
      <c r="BX150">
        <f t="shared" si="85"/>
        <v>319.99</v>
      </c>
      <c r="BY150">
        <f t="shared" si="85"/>
        <v>319.99</v>
      </c>
      <c r="BZ150">
        <f t="shared" si="86"/>
        <v>309.87</v>
      </c>
      <c r="CA150">
        <f t="shared" si="86"/>
        <v>309.87</v>
      </c>
      <c r="CB150">
        <f t="shared" si="87"/>
        <v>4.1399999999999997</v>
      </c>
      <c r="CC150">
        <f t="shared" si="87"/>
        <v>4.1399999999999997</v>
      </c>
      <c r="CD150">
        <f t="shared" si="89"/>
        <v>17</v>
      </c>
      <c r="CE150">
        <f t="shared" si="89"/>
        <v>17</v>
      </c>
      <c r="CF150">
        <f t="shared" si="88"/>
        <v>5.5</v>
      </c>
      <c r="CG150">
        <f t="shared" si="88"/>
        <v>5.5</v>
      </c>
      <c r="CH150" s="20" t="b">
        <f t="shared" si="125"/>
        <v>0</v>
      </c>
    </row>
    <row r="151" spans="1:86" x14ac:dyDescent="0.25">
      <c r="A151" s="31" t="s">
        <v>217</v>
      </c>
      <c r="B151" s="31" t="s">
        <v>214</v>
      </c>
      <c r="C151" s="32">
        <v>45400</v>
      </c>
      <c r="D151" s="32" t="b">
        <f t="shared" si="90"/>
        <v>0</v>
      </c>
      <c r="E151" s="32" t="b">
        <f t="shared" si="90"/>
        <v>0</v>
      </c>
      <c r="F151" s="4">
        <v>119.99</v>
      </c>
      <c r="G151" s="5">
        <v>119.99</v>
      </c>
      <c r="H151" s="6">
        <f t="shared" si="91"/>
        <v>0</v>
      </c>
      <c r="I151" s="7">
        <f t="shared" si="92"/>
        <v>0</v>
      </c>
      <c r="J151" s="8">
        <v>118.99</v>
      </c>
      <c r="K151" s="5">
        <v>118.99</v>
      </c>
      <c r="L151" s="6">
        <f t="shared" si="93"/>
        <v>0</v>
      </c>
      <c r="M151" s="7">
        <f t="shared" si="94"/>
        <v>0</v>
      </c>
      <c r="N151" s="8"/>
      <c r="O151" s="5"/>
      <c r="P151" s="6" t="str">
        <f t="shared" si="95"/>
        <v/>
      </c>
      <c r="Q151" s="7" t="str">
        <f t="shared" si="96"/>
        <v/>
      </c>
      <c r="R151" s="8">
        <v>122.99</v>
      </c>
      <c r="S151" s="5">
        <v>122.99</v>
      </c>
      <c r="T151" s="6">
        <f t="shared" si="97"/>
        <v>0</v>
      </c>
      <c r="U151" s="7">
        <f t="shared" si="98"/>
        <v>0</v>
      </c>
      <c r="V151" s="8">
        <v>118.99</v>
      </c>
      <c r="W151" s="5">
        <v>118.99</v>
      </c>
      <c r="X151" s="6">
        <f t="shared" si="99"/>
        <v>0</v>
      </c>
      <c r="Y151" s="7">
        <f t="shared" si="100"/>
        <v>0</v>
      </c>
      <c r="Z151" s="8"/>
      <c r="AA151" s="5"/>
      <c r="AB151" s="6" t="str">
        <f t="shared" si="101"/>
        <v/>
      </c>
      <c r="AC151" s="7" t="str">
        <f t="shared" si="102"/>
        <v/>
      </c>
      <c r="AD151" s="8">
        <v>121.99</v>
      </c>
      <c r="AE151" s="5">
        <v>121.99</v>
      </c>
      <c r="AF151" s="6">
        <f t="shared" si="103"/>
        <v>0</v>
      </c>
      <c r="AG151" s="7">
        <f t="shared" si="104"/>
        <v>0</v>
      </c>
      <c r="AH151" s="8"/>
      <c r="AI151" s="5"/>
      <c r="AJ151" s="6" t="str">
        <f t="shared" si="105"/>
        <v/>
      </c>
      <c r="AK151" s="7" t="str">
        <f t="shared" si="106"/>
        <v/>
      </c>
      <c r="AL151" s="8"/>
      <c r="AM151" s="5"/>
      <c r="AN151" s="6" t="str">
        <f t="shared" si="107"/>
        <v/>
      </c>
      <c r="AO151" s="7" t="str">
        <f t="shared" si="108"/>
        <v/>
      </c>
      <c r="AP151" s="8"/>
      <c r="AQ151" s="5"/>
      <c r="AR151" s="6" t="str">
        <f t="shared" si="109"/>
        <v/>
      </c>
      <c r="AS151" s="7" t="str">
        <f t="shared" si="110"/>
        <v/>
      </c>
      <c r="AT151" s="8">
        <v>115.99</v>
      </c>
      <c r="AU151" s="5">
        <v>115.99</v>
      </c>
      <c r="AV151" s="6">
        <f t="shared" si="111"/>
        <v>0</v>
      </c>
      <c r="AW151" s="7">
        <f t="shared" si="112"/>
        <v>0</v>
      </c>
      <c r="AX151" s="8">
        <v>119.99</v>
      </c>
      <c r="AY151" s="5">
        <v>119.99</v>
      </c>
      <c r="AZ151" s="6">
        <f t="shared" si="113"/>
        <v>0</v>
      </c>
      <c r="BA151" s="7">
        <f t="shared" si="114"/>
        <v>0</v>
      </c>
      <c r="BB151" s="8"/>
      <c r="BC151" s="5"/>
      <c r="BD151" s="6" t="str">
        <f t="shared" si="115"/>
        <v/>
      </c>
      <c r="BE151" s="7" t="str">
        <f t="shared" si="116"/>
        <v/>
      </c>
      <c r="BF151" s="8">
        <v>121.99</v>
      </c>
      <c r="BG151" s="5">
        <v>121.99</v>
      </c>
      <c r="BH151" s="6">
        <f t="shared" si="117"/>
        <v>0</v>
      </c>
      <c r="BI151" s="7">
        <f t="shared" si="118"/>
        <v>0</v>
      </c>
      <c r="BJ151" s="8"/>
      <c r="BK151" s="5"/>
      <c r="BL151" s="6" t="str">
        <f t="shared" si="119"/>
        <v/>
      </c>
      <c r="BM151" s="7" t="str">
        <f t="shared" si="120"/>
        <v/>
      </c>
      <c r="BN151" s="8"/>
      <c r="BO151" s="5"/>
      <c r="BP151" s="6" t="str">
        <f t="shared" si="121"/>
        <v/>
      </c>
      <c r="BQ151" s="7" t="str">
        <f t="shared" si="122"/>
        <v/>
      </c>
      <c r="BR151" s="8">
        <v>119.99</v>
      </c>
      <c r="BS151" s="5">
        <v>119.99</v>
      </c>
      <c r="BT151" s="6">
        <f t="shared" si="123"/>
        <v>0</v>
      </c>
      <c r="BU151" s="7">
        <f t="shared" si="124"/>
        <v>0</v>
      </c>
      <c r="BV151">
        <f t="shared" si="84"/>
        <v>115.99</v>
      </c>
      <c r="BW151">
        <f t="shared" si="84"/>
        <v>115.99</v>
      </c>
      <c r="BX151">
        <f t="shared" si="85"/>
        <v>122.99</v>
      </c>
      <c r="BY151">
        <f t="shared" si="85"/>
        <v>122.99</v>
      </c>
      <c r="BZ151">
        <f t="shared" si="86"/>
        <v>120.1</v>
      </c>
      <c r="CA151">
        <f t="shared" si="86"/>
        <v>120.1</v>
      </c>
      <c r="CB151">
        <f t="shared" si="87"/>
        <v>1.97</v>
      </c>
      <c r="CC151">
        <f t="shared" si="87"/>
        <v>1.97</v>
      </c>
      <c r="CD151">
        <f t="shared" si="89"/>
        <v>7</v>
      </c>
      <c r="CE151">
        <f t="shared" si="89"/>
        <v>7</v>
      </c>
      <c r="CF151">
        <f t="shared" si="88"/>
        <v>5.8</v>
      </c>
      <c r="CG151">
        <f t="shared" si="88"/>
        <v>5.8</v>
      </c>
      <c r="CH151" s="20" t="b">
        <f t="shared" si="125"/>
        <v>0</v>
      </c>
    </row>
    <row r="152" spans="1:86" x14ac:dyDescent="0.25">
      <c r="A152" s="31" t="s">
        <v>218</v>
      </c>
      <c r="B152" s="31" t="s">
        <v>214</v>
      </c>
      <c r="C152" s="32">
        <v>45401</v>
      </c>
      <c r="D152" s="32" t="b">
        <f t="shared" si="90"/>
        <v>0</v>
      </c>
      <c r="E152" s="32" t="b">
        <f t="shared" si="90"/>
        <v>0</v>
      </c>
      <c r="F152" s="4">
        <v>119.99</v>
      </c>
      <c r="G152" s="5">
        <v>119.99</v>
      </c>
      <c r="H152" s="6">
        <f t="shared" si="91"/>
        <v>0</v>
      </c>
      <c r="I152" s="7">
        <f t="shared" si="92"/>
        <v>0</v>
      </c>
      <c r="J152" s="8">
        <v>118.99</v>
      </c>
      <c r="K152" s="5">
        <v>118.99</v>
      </c>
      <c r="L152" s="6">
        <f t="shared" si="93"/>
        <v>0</v>
      </c>
      <c r="M152" s="7">
        <f t="shared" si="94"/>
        <v>0</v>
      </c>
      <c r="N152" s="8"/>
      <c r="O152" s="5"/>
      <c r="P152" s="6" t="str">
        <f t="shared" si="95"/>
        <v/>
      </c>
      <c r="Q152" s="7" t="str">
        <f t="shared" si="96"/>
        <v/>
      </c>
      <c r="R152" s="8">
        <v>122.99</v>
      </c>
      <c r="S152" s="5">
        <v>122.99</v>
      </c>
      <c r="T152" s="6">
        <f t="shared" si="97"/>
        <v>0</v>
      </c>
      <c r="U152" s="7">
        <f t="shared" si="98"/>
        <v>0</v>
      </c>
      <c r="V152" s="8">
        <v>118.99</v>
      </c>
      <c r="W152" s="5">
        <v>118.99</v>
      </c>
      <c r="X152" s="6">
        <f t="shared" si="99"/>
        <v>0</v>
      </c>
      <c r="Y152" s="7">
        <f t="shared" si="100"/>
        <v>0</v>
      </c>
      <c r="Z152" s="8"/>
      <c r="AA152" s="5"/>
      <c r="AB152" s="6" t="str">
        <f t="shared" si="101"/>
        <v/>
      </c>
      <c r="AC152" s="7" t="str">
        <f t="shared" si="102"/>
        <v/>
      </c>
      <c r="AD152" s="8">
        <v>121.99</v>
      </c>
      <c r="AE152" s="5">
        <v>121.99</v>
      </c>
      <c r="AF152" s="6">
        <f t="shared" si="103"/>
        <v>0</v>
      </c>
      <c r="AG152" s="7">
        <f t="shared" si="104"/>
        <v>0</v>
      </c>
      <c r="AH152" s="8"/>
      <c r="AI152" s="5"/>
      <c r="AJ152" s="6" t="str">
        <f t="shared" si="105"/>
        <v/>
      </c>
      <c r="AK152" s="7" t="str">
        <f t="shared" si="106"/>
        <v/>
      </c>
      <c r="AL152" s="8"/>
      <c r="AM152" s="5"/>
      <c r="AN152" s="6" t="str">
        <f t="shared" si="107"/>
        <v/>
      </c>
      <c r="AO152" s="7" t="str">
        <f t="shared" si="108"/>
        <v/>
      </c>
      <c r="AP152" s="8"/>
      <c r="AQ152" s="5"/>
      <c r="AR152" s="6" t="str">
        <f t="shared" si="109"/>
        <v/>
      </c>
      <c r="AS152" s="7" t="str">
        <f t="shared" si="110"/>
        <v/>
      </c>
      <c r="AT152" s="8">
        <v>115.99</v>
      </c>
      <c r="AU152" s="5">
        <v>115.99</v>
      </c>
      <c r="AV152" s="6">
        <f t="shared" si="111"/>
        <v>0</v>
      </c>
      <c r="AW152" s="7">
        <f t="shared" si="112"/>
        <v>0</v>
      </c>
      <c r="AX152" s="8">
        <v>119.99</v>
      </c>
      <c r="AY152" s="5">
        <v>119.99</v>
      </c>
      <c r="AZ152" s="6">
        <f t="shared" si="113"/>
        <v>0</v>
      </c>
      <c r="BA152" s="7">
        <f t="shared" si="114"/>
        <v>0</v>
      </c>
      <c r="BB152" s="8"/>
      <c r="BC152" s="5"/>
      <c r="BD152" s="6" t="str">
        <f t="shared" si="115"/>
        <v/>
      </c>
      <c r="BE152" s="7" t="str">
        <f t="shared" si="116"/>
        <v/>
      </c>
      <c r="BF152" s="8">
        <v>121.99</v>
      </c>
      <c r="BG152" s="5">
        <v>121.99</v>
      </c>
      <c r="BH152" s="6">
        <f t="shared" si="117"/>
        <v>0</v>
      </c>
      <c r="BI152" s="7">
        <f t="shared" si="118"/>
        <v>0</v>
      </c>
      <c r="BJ152" s="8"/>
      <c r="BK152" s="5"/>
      <c r="BL152" s="6" t="str">
        <f t="shared" si="119"/>
        <v/>
      </c>
      <c r="BM152" s="7" t="str">
        <f t="shared" si="120"/>
        <v/>
      </c>
      <c r="BN152" s="8"/>
      <c r="BO152" s="5"/>
      <c r="BP152" s="6" t="str">
        <f t="shared" si="121"/>
        <v/>
      </c>
      <c r="BQ152" s="7" t="str">
        <f t="shared" si="122"/>
        <v/>
      </c>
      <c r="BR152" s="8">
        <v>119.99</v>
      </c>
      <c r="BS152" s="5">
        <v>119.99</v>
      </c>
      <c r="BT152" s="6">
        <f t="shared" si="123"/>
        <v>0</v>
      </c>
      <c r="BU152" s="7">
        <f t="shared" si="124"/>
        <v>0</v>
      </c>
      <c r="BV152">
        <f t="shared" si="84"/>
        <v>115.99</v>
      </c>
      <c r="BW152">
        <f t="shared" si="84"/>
        <v>115.99</v>
      </c>
      <c r="BX152">
        <f t="shared" si="85"/>
        <v>122.99</v>
      </c>
      <c r="BY152">
        <f t="shared" si="85"/>
        <v>122.99</v>
      </c>
      <c r="BZ152">
        <f t="shared" si="86"/>
        <v>120.1</v>
      </c>
      <c r="CA152">
        <f t="shared" si="86"/>
        <v>120.1</v>
      </c>
      <c r="CB152">
        <f t="shared" si="87"/>
        <v>1.97</v>
      </c>
      <c r="CC152">
        <f t="shared" si="87"/>
        <v>1.97</v>
      </c>
      <c r="CD152">
        <f t="shared" si="89"/>
        <v>7</v>
      </c>
      <c r="CE152">
        <f t="shared" si="89"/>
        <v>7</v>
      </c>
      <c r="CF152">
        <f t="shared" si="88"/>
        <v>5.8</v>
      </c>
      <c r="CG152">
        <f t="shared" si="88"/>
        <v>5.8</v>
      </c>
      <c r="CH152" s="20" t="b">
        <f t="shared" si="125"/>
        <v>0</v>
      </c>
    </row>
    <row r="153" spans="1:86" x14ac:dyDescent="0.25">
      <c r="A153" s="31" t="s">
        <v>219</v>
      </c>
      <c r="B153" s="31" t="s">
        <v>214</v>
      </c>
      <c r="C153" s="32">
        <v>45609</v>
      </c>
      <c r="D153" s="32" t="b">
        <f t="shared" si="90"/>
        <v>1</v>
      </c>
      <c r="E153" s="32" t="b">
        <f t="shared" si="90"/>
        <v>1</v>
      </c>
      <c r="F153" s="4">
        <v>212.99</v>
      </c>
      <c r="G153" s="5">
        <v>212.99</v>
      </c>
      <c r="H153" s="6">
        <f t="shared" si="91"/>
        <v>0</v>
      </c>
      <c r="I153" s="7">
        <f t="shared" si="92"/>
        <v>0</v>
      </c>
      <c r="J153" s="8">
        <v>208.99</v>
      </c>
      <c r="K153" s="5">
        <v>208.99</v>
      </c>
      <c r="L153" s="6">
        <f t="shared" si="93"/>
        <v>0</v>
      </c>
      <c r="M153" s="7">
        <f t="shared" si="94"/>
        <v>0</v>
      </c>
      <c r="N153" s="8">
        <v>210.99</v>
      </c>
      <c r="O153" s="5">
        <v>210.99</v>
      </c>
      <c r="P153" s="6">
        <f t="shared" si="95"/>
        <v>0</v>
      </c>
      <c r="Q153" s="7">
        <f t="shared" si="96"/>
        <v>0</v>
      </c>
      <c r="R153" s="8">
        <v>217.99</v>
      </c>
      <c r="S153" s="5">
        <v>217.99</v>
      </c>
      <c r="T153" s="6">
        <f t="shared" si="97"/>
        <v>0</v>
      </c>
      <c r="U153" s="7">
        <f t="shared" si="98"/>
        <v>0</v>
      </c>
      <c r="V153" s="8">
        <v>210.99</v>
      </c>
      <c r="W153" s="5">
        <v>210.99</v>
      </c>
      <c r="X153" s="6">
        <f t="shared" si="99"/>
        <v>0</v>
      </c>
      <c r="Y153" s="7">
        <f t="shared" si="100"/>
        <v>0</v>
      </c>
      <c r="Z153" s="8">
        <v>217.99</v>
      </c>
      <c r="AA153" s="5">
        <v>217.99</v>
      </c>
      <c r="AB153" s="6">
        <f t="shared" si="101"/>
        <v>0</v>
      </c>
      <c r="AC153" s="7">
        <f t="shared" si="102"/>
        <v>0</v>
      </c>
      <c r="AD153" s="8">
        <v>215.99</v>
      </c>
      <c r="AE153" s="5">
        <v>215.99</v>
      </c>
      <c r="AF153" s="6">
        <f t="shared" si="103"/>
        <v>0</v>
      </c>
      <c r="AG153" s="7">
        <f t="shared" si="104"/>
        <v>0</v>
      </c>
      <c r="AH153" s="8">
        <v>214.99</v>
      </c>
      <c r="AI153" s="5">
        <v>214.99</v>
      </c>
      <c r="AJ153" s="6">
        <f t="shared" si="105"/>
        <v>0</v>
      </c>
      <c r="AK153" s="7">
        <f t="shared" si="106"/>
        <v>0</v>
      </c>
      <c r="AL153" s="8">
        <v>212.99</v>
      </c>
      <c r="AM153" s="5">
        <v>212.99</v>
      </c>
      <c r="AN153" s="6">
        <f t="shared" si="107"/>
        <v>0</v>
      </c>
      <c r="AO153" s="7">
        <f t="shared" si="108"/>
        <v>0</v>
      </c>
      <c r="AP153" s="8">
        <v>212.99</v>
      </c>
      <c r="AQ153" s="5">
        <v>212.99</v>
      </c>
      <c r="AR153" s="6">
        <f t="shared" si="109"/>
        <v>0</v>
      </c>
      <c r="AS153" s="7">
        <f t="shared" si="110"/>
        <v>0</v>
      </c>
      <c r="AT153" s="8">
        <v>212.99</v>
      </c>
      <c r="AU153" s="5">
        <v>212.99</v>
      </c>
      <c r="AV153" s="6">
        <f t="shared" si="111"/>
        <v>0</v>
      </c>
      <c r="AW153" s="7">
        <f t="shared" si="112"/>
        <v>0</v>
      </c>
      <c r="AX153" s="8">
        <v>212.99</v>
      </c>
      <c r="AY153" s="5">
        <v>212.99</v>
      </c>
      <c r="AZ153" s="6">
        <f t="shared" si="113"/>
        <v>0</v>
      </c>
      <c r="BA153" s="7">
        <f t="shared" si="114"/>
        <v>0</v>
      </c>
      <c r="BB153" s="8">
        <v>210.99</v>
      </c>
      <c r="BC153" s="5">
        <v>210.99</v>
      </c>
      <c r="BD153" s="6">
        <f t="shared" si="115"/>
        <v>0</v>
      </c>
      <c r="BE153" s="7">
        <f t="shared" si="116"/>
        <v>0</v>
      </c>
      <c r="BF153" s="8">
        <v>215.99</v>
      </c>
      <c r="BG153" s="5">
        <v>215.99</v>
      </c>
      <c r="BH153" s="6">
        <f t="shared" si="117"/>
        <v>0</v>
      </c>
      <c r="BI153" s="7">
        <f t="shared" si="118"/>
        <v>0</v>
      </c>
      <c r="BJ153" s="8">
        <v>210.99</v>
      </c>
      <c r="BK153" s="5">
        <v>210.99</v>
      </c>
      <c r="BL153" s="6">
        <f t="shared" si="119"/>
        <v>0</v>
      </c>
      <c r="BM153" s="7">
        <f t="shared" si="120"/>
        <v>0</v>
      </c>
      <c r="BN153" s="8">
        <v>214.99</v>
      </c>
      <c r="BO153" s="5">
        <v>214.99</v>
      </c>
      <c r="BP153" s="6">
        <f t="shared" si="121"/>
        <v>0</v>
      </c>
      <c r="BQ153" s="7">
        <f t="shared" si="122"/>
        <v>0</v>
      </c>
      <c r="BR153" s="8">
        <v>212.99</v>
      </c>
      <c r="BS153" s="5">
        <v>212.99</v>
      </c>
      <c r="BT153" s="6">
        <f t="shared" si="123"/>
        <v>0</v>
      </c>
      <c r="BU153" s="7">
        <f t="shared" si="124"/>
        <v>0</v>
      </c>
      <c r="BV153">
        <f t="shared" si="84"/>
        <v>208.99</v>
      </c>
      <c r="BW153">
        <f t="shared" si="84"/>
        <v>208.99</v>
      </c>
      <c r="BX153">
        <f t="shared" si="85"/>
        <v>217.99</v>
      </c>
      <c r="BY153">
        <f t="shared" si="85"/>
        <v>217.99</v>
      </c>
      <c r="BZ153">
        <f t="shared" si="86"/>
        <v>213.46</v>
      </c>
      <c r="CA153">
        <f t="shared" si="86"/>
        <v>213.46</v>
      </c>
      <c r="CB153">
        <f t="shared" si="87"/>
        <v>2.48</v>
      </c>
      <c r="CC153">
        <f t="shared" si="87"/>
        <v>2.48</v>
      </c>
      <c r="CD153">
        <f t="shared" si="89"/>
        <v>9</v>
      </c>
      <c r="CE153">
        <f t="shared" si="89"/>
        <v>9</v>
      </c>
      <c r="CF153">
        <f t="shared" si="88"/>
        <v>4.2</v>
      </c>
      <c r="CG153">
        <f t="shared" si="88"/>
        <v>4.2</v>
      </c>
      <c r="CH153" s="20" t="b">
        <f t="shared" si="125"/>
        <v>0</v>
      </c>
    </row>
    <row r="154" spans="1:86" x14ac:dyDescent="0.25">
      <c r="A154" s="31" t="s">
        <v>220</v>
      </c>
      <c r="B154" s="31" t="s">
        <v>214</v>
      </c>
      <c r="C154" s="32">
        <v>45678</v>
      </c>
      <c r="D154" s="32" t="b">
        <f t="shared" si="90"/>
        <v>0</v>
      </c>
      <c r="E154" s="32" t="b">
        <f t="shared" si="90"/>
        <v>0</v>
      </c>
      <c r="F154" s="4">
        <v>403.99</v>
      </c>
      <c r="G154" s="5">
        <v>403.99</v>
      </c>
      <c r="H154" s="6">
        <f t="shared" si="91"/>
        <v>0</v>
      </c>
      <c r="I154" s="7">
        <f t="shared" si="92"/>
        <v>0</v>
      </c>
      <c r="J154" s="8">
        <v>396.99</v>
      </c>
      <c r="K154" s="5">
        <v>396.99</v>
      </c>
      <c r="L154" s="6">
        <f t="shared" si="93"/>
        <v>0</v>
      </c>
      <c r="M154" s="7">
        <f t="shared" si="94"/>
        <v>0</v>
      </c>
      <c r="N154" s="8">
        <v>400.99</v>
      </c>
      <c r="O154" s="5">
        <v>400.99</v>
      </c>
      <c r="P154" s="6">
        <f t="shared" si="95"/>
        <v>0</v>
      </c>
      <c r="Q154" s="7">
        <f t="shared" si="96"/>
        <v>0</v>
      </c>
      <c r="R154" s="8">
        <v>413.99</v>
      </c>
      <c r="S154" s="5">
        <v>413.99</v>
      </c>
      <c r="T154" s="6">
        <f t="shared" si="97"/>
        <v>0</v>
      </c>
      <c r="U154" s="7">
        <f t="shared" si="98"/>
        <v>0</v>
      </c>
      <c r="V154" s="8"/>
      <c r="W154" s="5"/>
      <c r="X154" s="6" t="str">
        <f t="shared" si="99"/>
        <v/>
      </c>
      <c r="Y154" s="7" t="str">
        <f t="shared" si="100"/>
        <v/>
      </c>
      <c r="Z154" s="8">
        <v>413.99</v>
      </c>
      <c r="AA154" s="5">
        <v>413.99</v>
      </c>
      <c r="AB154" s="6">
        <f t="shared" si="101"/>
        <v>0</v>
      </c>
      <c r="AC154" s="7">
        <f t="shared" si="102"/>
        <v>0</v>
      </c>
      <c r="AD154" s="8">
        <v>410.99</v>
      </c>
      <c r="AE154" s="5">
        <v>410.99</v>
      </c>
      <c r="AF154" s="6">
        <f t="shared" si="103"/>
        <v>0</v>
      </c>
      <c r="AG154" s="7">
        <f t="shared" si="104"/>
        <v>0</v>
      </c>
      <c r="AH154" s="8">
        <v>406.99</v>
      </c>
      <c r="AI154" s="5">
        <v>406.99</v>
      </c>
      <c r="AJ154" s="6">
        <f t="shared" si="105"/>
        <v>0</v>
      </c>
      <c r="AK154" s="7">
        <f t="shared" si="106"/>
        <v>0</v>
      </c>
      <c r="AL154" s="8">
        <v>403.99</v>
      </c>
      <c r="AM154" s="5">
        <v>403.99</v>
      </c>
      <c r="AN154" s="6">
        <f t="shared" si="107"/>
        <v>0</v>
      </c>
      <c r="AO154" s="7">
        <f t="shared" si="108"/>
        <v>0</v>
      </c>
      <c r="AP154" s="8">
        <v>403.99</v>
      </c>
      <c r="AQ154" s="5">
        <v>403.99</v>
      </c>
      <c r="AR154" s="6">
        <f t="shared" si="109"/>
        <v>0</v>
      </c>
      <c r="AS154" s="7">
        <f t="shared" si="110"/>
        <v>0</v>
      </c>
      <c r="AT154" s="8">
        <v>390.99</v>
      </c>
      <c r="AU154" s="5">
        <v>390.99</v>
      </c>
      <c r="AV154" s="6">
        <f t="shared" si="111"/>
        <v>0</v>
      </c>
      <c r="AW154" s="7">
        <f t="shared" si="112"/>
        <v>0</v>
      </c>
      <c r="AX154" s="8">
        <v>403.99</v>
      </c>
      <c r="AY154" s="5">
        <v>403.99</v>
      </c>
      <c r="AZ154" s="6">
        <f t="shared" si="113"/>
        <v>0</v>
      </c>
      <c r="BA154" s="7">
        <f t="shared" si="114"/>
        <v>0</v>
      </c>
      <c r="BB154" s="8">
        <v>400.99</v>
      </c>
      <c r="BC154" s="5">
        <v>400.99</v>
      </c>
      <c r="BD154" s="6">
        <f t="shared" si="115"/>
        <v>0</v>
      </c>
      <c r="BE154" s="7">
        <f t="shared" si="116"/>
        <v>0</v>
      </c>
      <c r="BF154" s="8">
        <v>410.99</v>
      </c>
      <c r="BG154" s="5">
        <v>410.99</v>
      </c>
      <c r="BH154" s="6">
        <f t="shared" si="117"/>
        <v>0</v>
      </c>
      <c r="BI154" s="7">
        <f t="shared" si="118"/>
        <v>0</v>
      </c>
      <c r="BJ154" s="8">
        <v>400.99</v>
      </c>
      <c r="BK154" s="5">
        <v>400.99</v>
      </c>
      <c r="BL154" s="6">
        <f t="shared" si="119"/>
        <v>0</v>
      </c>
      <c r="BM154" s="7">
        <f t="shared" si="120"/>
        <v>0</v>
      </c>
      <c r="BN154" s="8">
        <v>406.99</v>
      </c>
      <c r="BO154" s="5">
        <v>406.99</v>
      </c>
      <c r="BP154" s="6">
        <f t="shared" si="121"/>
        <v>0</v>
      </c>
      <c r="BQ154" s="7">
        <f t="shared" si="122"/>
        <v>0</v>
      </c>
      <c r="BR154" s="8">
        <v>403.99</v>
      </c>
      <c r="BS154" s="5">
        <v>403.99</v>
      </c>
      <c r="BT154" s="6">
        <f t="shared" si="123"/>
        <v>0</v>
      </c>
      <c r="BU154" s="7">
        <f t="shared" si="124"/>
        <v>0</v>
      </c>
      <c r="BV154">
        <f t="shared" si="84"/>
        <v>390.99</v>
      </c>
      <c r="BW154">
        <f t="shared" si="84"/>
        <v>390.99</v>
      </c>
      <c r="BX154">
        <f t="shared" si="85"/>
        <v>413.99</v>
      </c>
      <c r="BY154">
        <f t="shared" si="85"/>
        <v>413.99</v>
      </c>
      <c r="BZ154">
        <f t="shared" si="86"/>
        <v>404.68</v>
      </c>
      <c r="CA154">
        <f t="shared" si="86"/>
        <v>404.68</v>
      </c>
      <c r="CB154">
        <f t="shared" si="87"/>
        <v>5.88</v>
      </c>
      <c r="CC154">
        <f t="shared" si="87"/>
        <v>5.88</v>
      </c>
      <c r="CD154">
        <f t="shared" si="89"/>
        <v>23</v>
      </c>
      <c r="CE154">
        <f t="shared" si="89"/>
        <v>23</v>
      </c>
      <c r="CF154">
        <f t="shared" si="88"/>
        <v>5.7</v>
      </c>
      <c r="CG154">
        <f t="shared" si="88"/>
        <v>5.7</v>
      </c>
      <c r="CH154" s="20" t="b">
        <f t="shared" si="125"/>
        <v>0</v>
      </c>
    </row>
    <row r="155" spans="1:86" x14ac:dyDescent="0.25">
      <c r="A155" s="31" t="s">
        <v>221</v>
      </c>
      <c r="B155" s="31" t="s">
        <v>222</v>
      </c>
      <c r="C155" s="32">
        <v>71360</v>
      </c>
      <c r="D155" s="32" t="b">
        <f t="shared" si="90"/>
        <v>1</v>
      </c>
      <c r="E155" s="32" t="b">
        <f t="shared" si="90"/>
        <v>1</v>
      </c>
      <c r="F155" s="4">
        <v>59.99</v>
      </c>
      <c r="G155" s="5">
        <v>59.99</v>
      </c>
      <c r="H155" s="6">
        <f t="shared" si="91"/>
        <v>0</v>
      </c>
      <c r="I155" s="7">
        <f t="shared" si="92"/>
        <v>0</v>
      </c>
      <c r="J155" s="8">
        <v>59.99</v>
      </c>
      <c r="K155" s="5">
        <v>59.99</v>
      </c>
      <c r="L155" s="6">
        <f t="shared" si="93"/>
        <v>0</v>
      </c>
      <c r="M155" s="7">
        <f t="shared" si="94"/>
        <v>0</v>
      </c>
      <c r="N155" s="8">
        <v>59.99</v>
      </c>
      <c r="O155" s="5">
        <v>59.99</v>
      </c>
      <c r="P155" s="6">
        <f t="shared" si="95"/>
        <v>0</v>
      </c>
      <c r="Q155" s="7">
        <f t="shared" si="96"/>
        <v>0</v>
      </c>
      <c r="R155" s="8">
        <v>69.95</v>
      </c>
      <c r="S155" s="5">
        <v>69.95</v>
      </c>
      <c r="T155" s="6">
        <f t="shared" si="97"/>
        <v>0</v>
      </c>
      <c r="U155" s="7">
        <f t="shared" si="98"/>
        <v>0</v>
      </c>
      <c r="V155" s="8">
        <v>59.99</v>
      </c>
      <c r="W155" s="5">
        <v>59.99</v>
      </c>
      <c r="X155" s="6">
        <f t="shared" si="99"/>
        <v>0</v>
      </c>
      <c r="Y155" s="7">
        <f t="shared" si="100"/>
        <v>0</v>
      </c>
      <c r="Z155" s="8">
        <v>59.99</v>
      </c>
      <c r="AA155" s="5">
        <v>59.99</v>
      </c>
      <c r="AB155" s="6">
        <f t="shared" si="101"/>
        <v>0</v>
      </c>
      <c r="AC155" s="7">
        <f t="shared" si="102"/>
        <v>0</v>
      </c>
      <c r="AD155" s="8">
        <v>59.99</v>
      </c>
      <c r="AE155" s="5">
        <v>59.99</v>
      </c>
      <c r="AF155" s="6">
        <f t="shared" si="103"/>
        <v>0</v>
      </c>
      <c r="AG155" s="7">
        <f t="shared" si="104"/>
        <v>0</v>
      </c>
      <c r="AH155" s="8">
        <v>59.99</v>
      </c>
      <c r="AI155" s="5">
        <v>59.99</v>
      </c>
      <c r="AJ155" s="6">
        <f t="shared" si="105"/>
        <v>0</v>
      </c>
      <c r="AK155" s="7">
        <f t="shared" si="106"/>
        <v>0</v>
      </c>
      <c r="AL155" s="8">
        <v>59.99</v>
      </c>
      <c r="AM155" s="5">
        <v>59.99</v>
      </c>
      <c r="AN155" s="6">
        <f t="shared" si="107"/>
        <v>0</v>
      </c>
      <c r="AO155" s="7">
        <f t="shared" si="108"/>
        <v>0</v>
      </c>
      <c r="AP155" s="8">
        <v>59.99</v>
      </c>
      <c r="AQ155" s="5">
        <v>59.99</v>
      </c>
      <c r="AR155" s="6">
        <f t="shared" si="109"/>
        <v>0</v>
      </c>
      <c r="AS155" s="7">
        <f t="shared" si="110"/>
        <v>0</v>
      </c>
      <c r="AT155" s="8">
        <v>59.99</v>
      </c>
      <c r="AU155" s="5">
        <v>59.99</v>
      </c>
      <c r="AV155" s="6">
        <f t="shared" si="111"/>
        <v>0</v>
      </c>
      <c r="AW155" s="7">
        <f t="shared" si="112"/>
        <v>0</v>
      </c>
      <c r="AX155" s="8">
        <v>59.99</v>
      </c>
      <c r="AY155" s="5">
        <v>59.99</v>
      </c>
      <c r="AZ155" s="6">
        <f t="shared" si="113"/>
        <v>0</v>
      </c>
      <c r="BA155" s="7">
        <f t="shared" si="114"/>
        <v>0</v>
      </c>
      <c r="BB155" s="8">
        <v>59.99</v>
      </c>
      <c r="BC155" s="5">
        <v>59.99</v>
      </c>
      <c r="BD155" s="6">
        <f t="shared" si="115"/>
        <v>0</v>
      </c>
      <c r="BE155" s="7">
        <f t="shared" si="116"/>
        <v>0</v>
      </c>
      <c r="BF155" s="8">
        <v>59.99</v>
      </c>
      <c r="BG155" s="5">
        <v>59.99</v>
      </c>
      <c r="BH155" s="6">
        <f t="shared" si="117"/>
        <v>0</v>
      </c>
      <c r="BI155" s="7">
        <f t="shared" si="118"/>
        <v>0</v>
      </c>
      <c r="BJ155" s="8">
        <v>59.99</v>
      </c>
      <c r="BK155" s="5">
        <v>59.99</v>
      </c>
      <c r="BL155" s="6">
        <f t="shared" si="119"/>
        <v>0</v>
      </c>
      <c r="BM155" s="7">
        <f t="shared" si="120"/>
        <v>0</v>
      </c>
      <c r="BN155" s="8">
        <v>59.99</v>
      </c>
      <c r="BO155" s="5">
        <v>59.99</v>
      </c>
      <c r="BP155" s="6">
        <f t="shared" si="121"/>
        <v>0</v>
      </c>
      <c r="BQ155" s="7">
        <f t="shared" si="122"/>
        <v>0</v>
      </c>
      <c r="BR155" s="8">
        <v>59.99</v>
      </c>
      <c r="BS155" s="5">
        <v>59.99</v>
      </c>
      <c r="BT155" s="6">
        <f t="shared" si="123"/>
        <v>0</v>
      </c>
      <c r="BU155" s="7">
        <f t="shared" si="124"/>
        <v>0</v>
      </c>
      <c r="BV155">
        <f t="shared" ref="BV155:BW189" si="126">MIN(F155,J155,N155,R155,V155,Z155,AD155,AH155,AL155,AP155,AT155,AX155,BB155,BF155,BJ155,BN155,BR155)</f>
        <v>59.99</v>
      </c>
      <c r="BW155">
        <f t="shared" si="126"/>
        <v>59.99</v>
      </c>
      <c r="BX155">
        <f t="shared" ref="BX155:BY189" si="127">MAX(F155,J155,N155,R155,V155,Z155,AD155,AH155,AL155,AP155,AT155,AX155,BB155,BF155,BJ155,BN155,BR155)</f>
        <v>69.95</v>
      </c>
      <c r="BY155">
        <f t="shared" si="127"/>
        <v>69.95</v>
      </c>
      <c r="BZ155">
        <f t="shared" ref="BZ155:CA189" si="128">ROUND(AVERAGE(F155,J155,N155,R155,V155,Z155,AD155,AH155,AL155,AP155,AT155,AX155,BB155,BF155,BJ155,BN155,BR155),2)</f>
        <v>60.58</v>
      </c>
      <c r="CA155">
        <f t="shared" si="128"/>
        <v>60.58</v>
      </c>
      <c r="CB155">
        <f t="shared" ref="CB155:CC189" si="129">ROUND(_xlfn.STDEV.P(F155,J155,N155,R155,V155,Z155,AD155,AH155,AL155,AP155,AT155,AX155,BB155,BF155,BJ155,BN155,BR155),2)</f>
        <v>2.34</v>
      </c>
      <c r="CC155">
        <f t="shared" si="129"/>
        <v>2.34</v>
      </c>
      <c r="CD155">
        <f t="shared" ref="CD155:CE190" si="130">ROUND(BX155-BV155,2)</f>
        <v>9.9600000000000009</v>
      </c>
      <c r="CE155">
        <f t="shared" si="130"/>
        <v>9.9600000000000009</v>
      </c>
      <c r="CF155">
        <f t="shared" ref="CF155:CG189" si="131">ROUND(100*(BX155-BV155)/BZ155,1)</f>
        <v>16.399999999999999</v>
      </c>
      <c r="CG155">
        <f t="shared" si="131"/>
        <v>16.399999999999999</v>
      </c>
      <c r="CH155" s="20" t="b">
        <f t="shared" si="125"/>
        <v>0</v>
      </c>
    </row>
    <row r="156" spans="1:86" x14ac:dyDescent="0.25">
      <c r="A156" s="31" t="s">
        <v>223</v>
      </c>
      <c r="B156" s="31" t="s">
        <v>222</v>
      </c>
      <c r="C156" s="32">
        <v>71374</v>
      </c>
      <c r="D156" s="32" t="b">
        <f t="shared" si="90"/>
        <v>1</v>
      </c>
      <c r="E156" s="32" t="b">
        <f t="shared" si="90"/>
        <v>1</v>
      </c>
      <c r="F156" s="4">
        <v>229.99</v>
      </c>
      <c r="G156" s="5">
        <v>229.99</v>
      </c>
      <c r="H156" s="6">
        <f t="shared" si="91"/>
        <v>0</v>
      </c>
      <c r="I156" s="7">
        <f t="shared" si="92"/>
        <v>0</v>
      </c>
      <c r="J156" s="8">
        <v>229.99</v>
      </c>
      <c r="K156" s="5">
        <v>229.99</v>
      </c>
      <c r="L156" s="6">
        <f t="shared" si="93"/>
        <v>0</v>
      </c>
      <c r="M156" s="7">
        <f t="shared" si="94"/>
        <v>0</v>
      </c>
      <c r="N156" s="8">
        <v>229.99</v>
      </c>
      <c r="O156" s="5">
        <v>229.99</v>
      </c>
      <c r="P156" s="6">
        <f t="shared" si="95"/>
        <v>0</v>
      </c>
      <c r="Q156" s="7">
        <f t="shared" si="96"/>
        <v>0</v>
      </c>
      <c r="R156" s="8">
        <v>229.95</v>
      </c>
      <c r="S156" s="5">
        <v>229.95</v>
      </c>
      <c r="T156" s="6">
        <f t="shared" si="97"/>
        <v>0</v>
      </c>
      <c r="U156" s="7">
        <f t="shared" si="98"/>
        <v>0</v>
      </c>
      <c r="V156" s="8">
        <v>229.99</v>
      </c>
      <c r="W156" s="5">
        <v>229.99</v>
      </c>
      <c r="X156" s="6">
        <f t="shared" si="99"/>
        <v>0</v>
      </c>
      <c r="Y156" s="7">
        <f t="shared" si="100"/>
        <v>0</v>
      </c>
      <c r="Z156" s="8">
        <v>229.99</v>
      </c>
      <c r="AA156" s="5">
        <v>229.99</v>
      </c>
      <c r="AB156" s="6">
        <f t="shared" si="101"/>
        <v>0</v>
      </c>
      <c r="AC156" s="7">
        <f t="shared" si="102"/>
        <v>0</v>
      </c>
      <c r="AD156" s="8">
        <v>229.99</v>
      </c>
      <c r="AE156" s="5">
        <v>229.99</v>
      </c>
      <c r="AF156" s="6">
        <f t="shared" si="103"/>
        <v>0</v>
      </c>
      <c r="AG156" s="7">
        <f t="shared" si="104"/>
        <v>0</v>
      </c>
      <c r="AH156" s="8">
        <v>229.99</v>
      </c>
      <c r="AI156" s="5">
        <v>229.99</v>
      </c>
      <c r="AJ156" s="6">
        <f t="shared" si="105"/>
        <v>0</v>
      </c>
      <c r="AK156" s="7">
        <f t="shared" si="106"/>
        <v>0</v>
      </c>
      <c r="AL156" s="8">
        <v>229.99</v>
      </c>
      <c r="AM156" s="5">
        <v>229.99</v>
      </c>
      <c r="AN156" s="6">
        <f t="shared" si="107"/>
        <v>0</v>
      </c>
      <c r="AO156" s="7">
        <f t="shared" si="108"/>
        <v>0</v>
      </c>
      <c r="AP156" s="8">
        <v>229.99</v>
      </c>
      <c r="AQ156" s="5">
        <v>229.99</v>
      </c>
      <c r="AR156" s="6">
        <f t="shared" si="109"/>
        <v>0</v>
      </c>
      <c r="AS156" s="7">
        <f t="shared" si="110"/>
        <v>0</v>
      </c>
      <c r="AT156" s="8">
        <v>229.99</v>
      </c>
      <c r="AU156" s="5">
        <v>229.99</v>
      </c>
      <c r="AV156" s="6">
        <f t="shared" si="111"/>
        <v>0</v>
      </c>
      <c r="AW156" s="7">
        <f t="shared" si="112"/>
        <v>0</v>
      </c>
      <c r="AX156" s="8">
        <v>229.99</v>
      </c>
      <c r="AY156" s="5">
        <v>229.99</v>
      </c>
      <c r="AZ156" s="6">
        <f t="shared" si="113"/>
        <v>0</v>
      </c>
      <c r="BA156" s="7">
        <f t="shared" si="114"/>
        <v>0</v>
      </c>
      <c r="BB156" s="8">
        <v>229.99</v>
      </c>
      <c r="BC156" s="5">
        <v>229.99</v>
      </c>
      <c r="BD156" s="6">
        <f t="shared" si="115"/>
        <v>0</v>
      </c>
      <c r="BE156" s="7">
        <f t="shared" si="116"/>
        <v>0</v>
      </c>
      <c r="BF156" s="8">
        <v>229.99</v>
      </c>
      <c r="BG156" s="5">
        <v>229.99</v>
      </c>
      <c r="BH156" s="6">
        <f t="shared" si="117"/>
        <v>0</v>
      </c>
      <c r="BI156" s="7">
        <f t="shared" si="118"/>
        <v>0</v>
      </c>
      <c r="BJ156" s="8">
        <v>229.99</v>
      </c>
      <c r="BK156" s="5">
        <v>229.99</v>
      </c>
      <c r="BL156" s="6">
        <f t="shared" si="119"/>
        <v>0</v>
      </c>
      <c r="BM156" s="7">
        <f t="shared" si="120"/>
        <v>0</v>
      </c>
      <c r="BN156" s="8">
        <v>229.99</v>
      </c>
      <c r="BO156" s="5">
        <v>229.99</v>
      </c>
      <c r="BP156" s="6">
        <f t="shared" si="121"/>
        <v>0</v>
      </c>
      <c r="BQ156" s="7">
        <f t="shared" si="122"/>
        <v>0</v>
      </c>
      <c r="BR156" s="8">
        <v>229.99</v>
      </c>
      <c r="BS156" s="5">
        <v>229.99</v>
      </c>
      <c r="BT156" s="6">
        <f t="shared" si="123"/>
        <v>0</v>
      </c>
      <c r="BU156" s="7">
        <f t="shared" si="124"/>
        <v>0</v>
      </c>
      <c r="BV156">
        <f t="shared" si="126"/>
        <v>229.95</v>
      </c>
      <c r="BW156">
        <f t="shared" si="126"/>
        <v>229.95</v>
      </c>
      <c r="BX156">
        <f t="shared" si="127"/>
        <v>229.99</v>
      </c>
      <c r="BY156">
        <f t="shared" si="127"/>
        <v>229.99</v>
      </c>
      <c r="BZ156">
        <f t="shared" si="128"/>
        <v>229.99</v>
      </c>
      <c r="CA156">
        <f t="shared" si="128"/>
        <v>229.99</v>
      </c>
      <c r="CB156">
        <f t="shared" si="129"/>
        <v>0.01</v>
      </c>
      <c r="CC156">
        <f t="shared" si="129"/>
        <v>0.01</v>
      </c>
      <c r="CD156">
        <f t="shared" si="130"/>
        <v>0.04</v>
      </c>
      <c r="CE156">
        <f t="shared" si="130"/>
        <v>0.04</v>
      </c>
      <c r="CF156">
        <f t="shared" si="131"/>
        <v>0</v>
      </c>
      <c r="CG156">
        <f t="shared" si="131"/>
        <v>0</v>
      </c>
      <c r="CH156" s="20" t="b">
        <f t="shared" si="125"/>
        <v>0</v>
      </c>
    </row>
    <row r="157" spans="1:86" x14ac:dyDescent="0.25">
      <c r="A157" s="31" t="s">
        <v>224</v>
      </c>
      <c r="B157" s="31" t="s">
        <v>222</v>
      </c>
      <c r="C157" s="32">
        <v>71387</v>
      </c>
      <c r="D157" s="32" t="b">
        <f t="shared" si="90"/>
        <v>1</v>
      </c>
      <c r="E157" s="32" t="b">
        <f t="shared" si="90"/>
        <v>1</v>
      </c>
      <c r="F157" s="4">
        <v>59.99</v>
      </c>
      <c r="G157" s="5">
        <v>59.99</v>
      </c>
      <c r="H157" s="6">
        <f t="shared" si="91"/>
        <v>0</v>
      </c>
      <c r="I157" s="7">
        <f t="shared" si="92"/>
        <v>0</v>
      </c>
      <c r="J157" s="8">
        <v>59.99</v>
      </c>
      <c r="K157" s="5">
        <v>59.99</v>
      </c>
      <c r="L157" s="6">
        <f t="shared" si="93"/>
        <v>0</v>
      </c>
      <c r="M157" s="7">
        <f t="shared" si="94"/>
        <v>0</v>
      </c>
      <c r="N157" s="8">
        <v>59.99</v>
      </c>
      <c r="O157" s="5">
        <v>59.99</v>
      </c>
      <c r="P157" s="6">
        <f t="shared" si="95"/>
        <v>0</v>
      </c>
      <c r="Q157" s="7">
        <f t="shared" si="96"/>
        <v>0</v>
      </c>
      <c r="R157" s="8">
        <v>74.95</v>
      </c>
      <c r="S157" s="5">
        <v>69.95</v>
      </c>
      <c r="T157" s="6">
        <f t="shared" si="97"/>
        <v>-5</v>
      </c>
      <c r="U157" s="7">
        <f t="shared" si="98"/>
        <v>-6.7</v>
      </c>
      <c r="V157" s="8">
        <v>59.99</v>
      </c>
      <c r="W157" s="5">
        <v>59.99</v>
      </c>
      <c r="X157" s="6">
        <f t="shared" si="99"/>
        <v>0</v>
      </c>
      <c r="Y157" s="7">
        <f t="shared" si="100"/>
        <v>0</v>
      </c>
      <c r="Z157" s="8">
        <v>59.99</v>
      </c>
      <c r="AA157" s="5">
        <v>59.99</v>
      </c>
      <c r="AB157" s="6">
        <f t="shared" si="101"/>
        <v>0</v>
      </c>
      <c r="AC157" s="7">
        <f t="shared" si="102"/>
        <v>0</v>
      </c>
      <c r="AD157" s="8">
        <v>59.99</v>
      </c>
      <c r="AE157" s="5">
        <v>59.99</v>
      </c>
      <c r="AF157" s="6">
        <f t="shared" si="103"/>
        <v>0</v>
      </c>
      <c r="AG157" s="7">
        <f t="shared" si="104"/>
        <v>0</v>
      </c>
      <c r="AH157" s="8">
        <v>59.99</v>
      </c>
      <c r="AI157" s="5">
        <v>59.99</v>
      </c>
      <c r="AJ157" s="6">
        <f t="shared" si="105"/>
        <v>0</v>
      </c>
      <c r="AK157" s="7">
        <f t="shared" si="106"/>
        <v>0</v>
      </c>
      <c r="AL157" s="8">
        <v>59.99</v>
      </c>
      <c r="AM157" s="5">
        <v>59.99</v>
      </c>
      <c r="AN157" s="6">
        <f t="shared" si="107"/>
        <v>0</v>
      </c>
      <c r="AO157" s="7">
        <f t="shared" si="108"/>
        <v>0</v>
      </c>
      <c r="AP157" s="8">
        <v>59.99</v>
      </c>
      <c r="AQ157" s="5">
        <v>59.99</v>
      </c>
      <c r="AR157" s="6">
        <f t="shared" si="109"/>
        <v>0</v>
      </c>
      <c r="AS157" s="7">
        <f t="shared" si="110"/>
        <v>0</v>
      </c>
      <c r="AT157" s="8">
        <v>59.99</v>
      </c>
      <c r="AU157" s="5">
        <v>59.99</v>
      </c>
      <c r="AV157" s="6">
        <f t="shared" si="111"/>
        <v>0</v>
      </c>
      <c r="AW157" s="7">
        <f t="shared" si="112"/>
        <v>0</v>
      </c>
      <c r="AX157" s="8">
        <v>59.99</v>
      </c>
      <c r="AY157" s="5">
        <v>59.99</v>
      </c>
      <c r="AZ157" s="6">
        <f t="shared" si="113"/>
        <v>0</v>
      </c>
      <c r="BA157" s="7">
        <f t="shared" si="114"/>
        <v>0</v>
      </c>
      <c r="BB157" s="8">
        <v>59.99</v>
      </c>
      <c r="BC157" s="5">
        <v>59.99</v>
      </c>
      <c r="BD157" s="6">
        <f t="shared" si="115"/>
        <v>0</v>
      </c>
      <c r="BE157" s="7">
        <f t="shared" si="116"/>
        <v>0</v>
      </c>
      <c r="BF157" s="8">
        <v>59.99</v>
      </c>
      <c r="BG157" s="5">
        <v>59.99</v>
      </c>
      <c r="BH157" s="6">
        <f t="shared" si="117"/>
        <v>0</v>
      </c>
      <c r="BI157" s="7">
        <f t="shared" si="118"/>
        <v>0</v>
      </c>
      <c r="BJ157" s="8">
        <v>59.99</v>
      </c>
      <c r="BK157" s="5">
        <v>59.99</v>
      </c>
      <c r="BL157" s="6">
        <f t="shared" si="119"/>
        <v>0</v>
      </c>
      <c r="BM157" s="7">
        <f t="shared" si="120"/>
        <v>0</v>
      </c>
      <c r="BN157" s="8">
        <v>59.99</v>
      </c>
      <c r="BO157" s="5">
        <v>59.99</v>
      </c>
      <c r="BP157" s="6">
        <f t="shared" si="121"/>
        <v>0</v>
      </c>
      <c r="BQ157" s="7">
        <f t="shared" si="122"/>
        <v>0</v>
      </c>
      <c r="BR157" s="8">
        <v>59.99</v>
      </c>
      <c r="BS157" s="5">
        <v>59.99</v>
      </c>
      <c r="BT157" s="6">
        <f t="shared" si="123"/>
        <v>0</v>
      </c>
      <c r="BU157" s="7">
        <f t="shared" si="124"/>
        <v>0</v>
      </c>
      <c r="BV157">
        <f t="shared" si="126"/>
        <v>59.99</v>
      </c>
      <c r="BW157">
        <f t="shared" si="126"/>
        <v>59.99</v>
      </c>
      <c r="BX157">
        <f t="shared" si="127"/>
        <v>74.95</v>
      </c>
      <c r="BY157">
        <f t="shared" si="127"/>
        <v>69.95</v>
      </c>
      <c r="BZ157">
        <f t="shared" si="128"/>
        <v>60.87</v>
      </c>
      <c r="CA157">
        <f t="shared" si="128"/>
        <v>60.58</v>
      </c>
      <c r="CB157">
        <f t="shared" si="129"/>
        <v>3.52</v>
      </c>
      <c r="CC157">
        <f t="shared" si="129"/>
        <v>2.34</v>
      </c>
      <c r="CD157">
        <f t="shared" si="130"/>
        <v>14.96</v>
      </c>
      <c r="CE157">
        <f t="shared" si="130"/>
        <v>9.9600000000000009</v>
      </c>
      <c r="CF157">
        <f t="shared" si="131"/>
        <v>24.6</v>
      </c>
      <c r="CG157">
        <f t="shared" si="131"/>
        <v>16.399999999999999</v>
      </c>
      <c r="CH157" s="20" t="b">
        <f t="shared" si="125"/>
        <v>1</v>
      </c>
    </row>
    <row r="158" spans="1:86" x14ac:dyDescent="0.25">
      <c r="A158" s="31" t="s">
        <v>225</v>
      </c>
      <c r="B158" s="31" t="s">
        <v>222</v>
      </c>
      <c r="C158" s="32">
        <v>71388</v>
      </c>
      <c r="D158" s="32" t="b">
        <f t="shared" si="90"/>
        <v>1</v>
      </c>
      <c r="E158" s="32" t="b">
        <f t="shared" si="90"/>
        <v>1</v>
      </c>
      <c r="F158" s="4">
        <v>29.99</v>
      </c>
      <c r="G158" s="5">
        <v>29.99</v>
      </c>
      <c r="H158" s="6">
        <f t="shared" si="91"/>
        <v>0</v>
      </c>
      <c r="I158" s="7">
        <f t="shared" si="92"/>
        <v>0</v>
      </c>
      <c r="J158" s="8">
        <v>29.99</v>
      </c>
      <c r="K158" s="5">
        <v>29.99</v>
      </c>
      <c r="L158" s="6">
        <f t="shared" si="93"/>
        <v>0</v>
      </c>
      <c r="M158" s="7">
        <f t="shared" si="94"/>
        <v>0</v>
      </c>
      <c r="N158" s="8">
        <v>34.99</v>
      </c>
      <c r="O158" s="5">
        <v>34.99</v>
      </c>
      <c r="P158" s="6">
        <f t="shared" si="95"/>
        <v>0</v>
      </c>
      <c r="Q158" s="7">
        <f t="shared" si="96"/>
        <v>0</v>
      </c>
      <c r="R158" s="8">
        <v>39.950000000000003</v>
      </c>
      <c r="S158" s="5">
        <v>39.950000000000003</v>
      </c>
      <c r="T158" s="6">
        <f t="shared" si="97"/>
        <v>0</v>
      </c>
      <c r="U158" s="7">
        <f t="shared" si="98"/>
        <v>0</v>
      </c>
      <c r="V158" s="8">
        <v>29.99</v>
      </c>
      <c r="W158" s="5">
        <v>29.99</v>
      </c>
      <c r="X158" s="6">
        <f t="shared" si="99"/>
        <v>0</v>
      </c>
      <c r="Y158" s="7">
        <f t="shared" si="100"/>
        <v>0</v>
      </c>
      <c r="Z158" s="8">
        <v>29.99</v>
      </c>
      <c r="AA158" s="5">
        <v>29.99</v>
      </c>
      <c r="AB158" s="6">
        <f t="shared" si="101"/>
        <v>0</v>
      </c>
      <c r="AC158" s="7">
        <f t="shared" si="102"/>
        <v>0</v>
      </c>
      <c r="AD158" s="8">
        <v>29.99</v>
      </c>
      <c r="AE158" s="5">
        <v>29.99</v>
      </c>
      <c r="AF158" s="6">
        <f t="shared" si="103"/>
        <v>0</v>
      </c>
      <c r="AG158" s="7">
        <f t="shared" si="104"/>
        <v>0</v>
      </c>
      <c r="AH158" s="8">
        <v>29.99</v>
      </c>
      <c r="AI158" s="5">
        <v>29.99</v>
      </c>
      <c r="AJ158" s="6">
        <f t="shared" si="105"/>
        <v>0</v>
      </c>
      <c r="AK158" s="7">
        <f t="shared" si="106"/>
        <v>0</v>
      </c>
      <c r="AL158" s="8">
        <v>34.99</v>
      </c>
      <c r="AM158" s="5">
        <v>34.99</v>
      </c>
      <c r="AN158" s="6">
        <f t="shared" si="107"/>
        <v>0</v>
      </c>
      <c r="AO158" s="7">
        <f t="shared" si="108"/>
        <v>0</v>
      </c>
      <c r="AP158" s="8">
        <v>34.99</v>
      </c>
      <c r="AQ158" s="5">
        <v>34.99</v>
      </c>
      <c r="AR158" s="6">
        <f t="shared" si="109"/>
        <v>0</v>
      </c>
      <c r="AS158" s="7">
        <f t="shared" si="110"/>
        <v>0</v>
      </c>
      <c r="AT158" s="8">
        <v>29.99</v>
      </c>
      <c r="AU158" s="5">
        <v>29.99</v>
      </c>
      <c r="AV158" s="6">
        <f t="shared" si="111"/>
        <v>0</v>
      </c>
      <c r="AW158" s="7">
        <f t="shared" si="112"/>
        <v>0</v>
      </c>
      <c r="AX158" s="8">
        <v>29.99</v>
      </c>
      <c r="AY158" s="5">
        <v>29.99</v>
      </c>
      <c r="AZ158" s="6">
        <f t="shared" si="113"/>
        <v>0</v>
      </c>
      <c r="BA158" s="7">
        <f t="shared" si="114"/>
        <v>0</v>
      </c>
      <c r="BB158" s="8">
        <v>29.99</v>
      </c>
      <c r="BC158" s="5">
        <v>29.99</v>
      </c>
      <c r="BD158" s="6">
        <f t="shared" si="115"/>
        <v>0</v>
      </c>
      <c r="BE158" s="7">
        <f t="shared" si="116"/>
        <v>0</v>
      </c>
      <c r="BF158" s="8">
        <v>29.99</v>
      </c>
      <c r="BG158" s="5">
        <v>29.99</v>
      </c>
      <c r="BH158" s="6">
        <f t="shared" si="117"/>
        <v>0</v>
      </c>
      <c r="BI158" s="7">
        <f t="shared" si="118"/>
        <v>0</v>
      </c>
      <c r="BJ158" s="8">
        <v>29.99</v>
      </c>
      <c r="BK158" s="5">
        <v>27.99</v>
      </c>
      <c r="BL158" s="6">
        <f t="shared" si="119"/>
        <v>-2</v>
      </c>
      <c r="BM158" s="7">
        <f t="shared" si="120"/>
        <v>-6.7</v>
      </c>
      <c r="BN158" s="8">
        <v>31.99</v>
      </c>
      <c r="BO158" s="5">
        <v>31.99</v>
      </c>
      <c r="BP158" s="6">
        <f t="shared" si="121"/>
        <v>0</v>
      </c>
      <c r="BQ158" s="7">
        <f t="shared" si="122"/>
        <v>0</v>
      </c>
      <c r="BR158" s="8">
        <v>29.99</v>
      </c>
      <c r="BS158" s="5">
        <v>29.99</v>
      </c>
      <c r="BT158" s="6">
        <f t="shared" si="123"/>
        <v>0</v>
      </c>
      <c r="BU158" s="7">
        <f t="shared" si="124"/>
        <v>0</v>
      </c>
      <c r="BV158">
        <f t="shared" si="126"/>
        <v>29.99</v>
      </c>
      <c r="BW158">
        <f t="shared" si="126"/>
        <v>27.99</v>
      </c>
      <c r="BX158">
        <f t="shared" si="127"/>
        <v>39.950000000000003</v>
      </c>
      <c r="BY158">
        <f t="shared" si="127"/>
        <v>39.950000000000003</v>
      </c>
      <c r="BZ158">
        <f t="shared" si="128"/>
        <v>31.58</v>
      </c>
      <c r="CA158">
        <f t="shared" si="128"/>
        <v>31.46</v>
      </c>
      <c r="CB158">
        <f t="shared" si="129"/>
        <v>2.82</v>
      </c>
      <c r="CC158">
        <f t="shared" si="129"/>
        <v>2.93</v>
      </c>
      <c r="CD158">
        <f t="shared" si="130"/>
        <v>9.9600000000000009</v>
      </c>
      <c r="CE158">
        <f t="shared" si="130"/>
        <v>11.96</v>
      </c>
      <c r="CF158">
        <f t="shared" si="131"/>
        <v>31.5</v>
      </c>
      <c r="CG158">
        <f t="shared" si="131"/>
        <v>38</v>
      </c>
      <c r="CH158" s="20" t="b">
        <f t="shared" si="125"/>
        <v>1</v>
      </c>
    </row>
    <row r="159" spans="1:86" x14ac:dyDescent="0.25">
      <c r="A159" s="31" t="s">
        <v>226</v>
      </c>
      <c r="B159" s="31" t="s">
        <v>222</v>
      </c>
      <c r="C159" s="32">
        <v>71390</v>
      </c>
      <c r="D159" s="32" t="b">
        <f t="shared" si="90"/>
        <v>1</v>
      </c>
      <c r="E159" s="32" t="b">
        <f t="shared" si="90"/>
        <v>1</v>
      </c>
      <c r="F159" s="4">
        <v>69.989999999999995</v>
      </c>
      <c r="G159" s="5">
        <v>69.989999999999995</v>
      </c>
      <c r="H159" s="6">
        <f t="shared" si="91"/>
        <v>0</v>
      </c>
      <c r="I159" s="7">
        <f t="shared" si="92"/>
        <v>0</v>
      </c>
      <c r="J159" s="8">
        <v>69.989999999999995</v>
      </c>
      <c r="K159" s="5">
        <v>69.989999999999995</v>
      </c>
      <c r="L159" s="6">
        <f t="shared" si="93"/>
        <v>0</v>
      </c>
      <c r="M159" s="7">
        <f t="shared" si="94"/>
        <v>0</v>
      </c>
      <c r="N159" s="8">
        <v>79.989999999999995</v>
      </c>
      <c r="O159" s="5">
        <v>79.989999999999995</v>
      </c>
      <c r="P159" s="6">
        <f t="shared" si="95"/>
        <v>0</v>
      </c>
      <c r="Q159" s="7">
        <f t="shared" si="96"/>
        <v>0</v>
      </c>
      <c r="R159" s="8">
        <v>84.95</v>
      </c>
      <c r="S159" s="5">
        <v>84.95</v>
      </c>
      <c r="T159" s="6">
        <f t="shared" si="97"/>
        <v>0</v>
      </c>
      <c r="U159" s="7">
        <f t="shared" si="98"/>
        <v>0</v>
      </c>
      <c r="V159" s="8">
        <v>69.989999999999995</v>
      </c>
      <c r="W159" s="5">
        <v>69.989999999999995</v>
      </c>
      <c r="X159" s="6">
        <f t="shared" si="99"/>
        <v>0</v>
      </c>
      <c r="Y159" s="7">
        <f t="shared" si="100"/>
        <v>0</v>
      </c>
      <c r="Z159" s="8">
        <v>69.989999999999995</v>
      </c>
      <c r="AA159" s="5">
        <v>69.989999999999995</v>
      </c>
      <c r="AB159" s="6">
        <f t="shared" si="101"/>
        <v>0</v>
      </c>
      <c r="AC159" s="7">
        <f t="shared" si="102"/>
        <v>0</v>
      </c>
      <c r="AD159" s="8">
        <v>69.989999999999995</v>
      </c>
      <c r="AE159" s="5">
        <v>69.989999999999995</v>
      </c>
      <c r="AF159" s="6">
        <f t="shared" si="103"/>
        <v>0</v>
      </c>
      <c r="AG159" s="7">
        <f t="shared" si="104"/>
        <v>0</v>
      </c>
      <c r="AH159" s="8">
        <v>69.989999999999995</v>
      </c>
      <c r="AI159" s="5">
        <v>69.989999999999995</v>
      </c>
      <c r="AJ159" s="6">
        <f t="shared" si="105"/>
        <v>0</v>
      </c>
      <c r="AK159" s="7">
        <f t="shared" si="106"/>
        <v>0</v>
      </c>
      <c r="AL159" s="8">
        <v>79.989999999999995</v>
      </c>
      <c r="AM159" s="5">
        <v>79.989999999999995</v>
      </c>
      <c r="AN159" s="6">
        <f t="shared" si="107"/>
        <v>0</v>
      </c>
      <c r="AO159" s="7">
        <f t="shared" si="108"/>
        <v>0</v>
      </c>
      <c r="AP159" s="8">
        <v>79.989999999999995</v>
      </c>
      <c r="AQ159" s="5">
        <v>79.989999999999995</v>
      </c>
      <c r="AR159" s="6">
        <f t="shared" si="109"/>
        <v>0</v>
      </c>
      <c r="AS159" s="7">
        <f t="shared" si="110"/>
        <v>0</v>
      </c>
      <c r="AT159" s="8">
        <v>69.989999999999995</v>
      </c>
      <c r="AU159" s="5">
        <v>69.989999999999995</v>
      </c>
      <c r="AV159" s="6">
        <f t="shared" si="111"/>
        <v>0</v>
      </c>
      <c r="AW159" s="7">
        <f t="shared" si="112"/>
        <v>0</v>
      </c>
      <c r="AX159" s="8">
        <v>69.989999999999995</v>
      </c>
      <c r="AY159" s="5">
        <v>69.989999999999995</v>
      </c>
      <c r="AZ159" s="6">
        <f t="shared" si="113"/>
        <v>0</v>
      </c>
      <c r="BA159" s="7">
        <f t="shared" si="114"/>
        <v>0</v>
      </c>
      <c r="BB159" s="8">
        <v>69.989999999999995</v>
      </c>
      <c r="BC159" s="5">
        <v>69.989999999999995</v>
      </c>
      <c r="BD159" s="6">
        <f t="shared" si="115"/>
        <v>0</v>
      </c>
      <c r="BE159" s="7">
        <f t="shared" si="116"/>
        <v>0</v>
      </c>
      <c r="BF159" s="8">
        <v>69.989999999999995</v>
      </c>
      <c r="BG159" s="5">
        <v>69.989999999999995</v>
      </c>
      <c r="BH159" s="6">
        <f t="shared" si="117"/>
        <v>0</v>
      </c>
      <c r="BI159" s="7">
        <f t="shared" si="118"/>
        <v>0</v>
      </c>
      <c r="BJ159" s="8">
        <v>69.989999999999995</v>
      </c>
      <c r="BK159" s="5">
        <v>69.989999999999995</v>
      </c>
      <c r="BL159" s="6">
        <f t="shared" si="119"/>
        <v>0</v>
      </c>
      <c r="BM159" s="7">
        <f t="shared" si="120"/>
        <v>0</v>
      </c>
      <c r="BN159" s="8">
        <v>69.989999999999995</v>
      </c>
      <c r="BO159" s="5">
        <v>69.989999999999995</v>
      </c>
      <c r="BP159" s="6">
        <f t="shared" si="121"/>
        <v>0</v>
      </c>
      <c r="BQ159" s="7">
        <f t="shared" si="122"/>
        <v>0</v>
      </c>
      <c r="BR159" s="8">
        <v>69.989999999999995</v>
      </c>
      <c r="BS159" s="5">
        <v>69.989999999999995</v>
      </c>
      <c r="BT159" s="6">
        <f t="shared" si="123"/>
        <v>0</v>
      </c>
      <c r="BU159" s="7">
        <f t="shared" si="124"/>
        <v>0</v>
      </c>
      <c r="BV159">
        <f t="shared" si="126"/>
        <v>69.989999999999995</v>
      </c>
      <c r="BW159">
        <f t="shared" si="126"/>
        <v>69.989999999999995</v>
      </c>
      <c r="BX159">
        <f t="shared" si="127"/>
        <v>84.95</v>
      </c>
      <c r="BY159">
        <f t="shared" si="127"/>
        <v>84.95</v>
      </c>
      <c r="BZ159">
        <f t="shared" si="128"/>
        <v>72.63</v>
      </c>
      <c r="CA159">
        <f t="shared" si="128"/>
        <v>72.63</v>
      </c>
      <c r="CB159">
        <f t="shared" si="129"/>
        <v>4.88</v>
      </c>
      <c r="CC159">
        <f t="shared" si="129"/>
        <v>4.88</v>
      </c>
      <c r="CD159">
        <f t="shared" si="130"/>
        <v>14.96</v>
      </c>
      <c r="CE159">
        <f t="shared" si="130"/>
        <v>14.96</v>
      </c>
      <c r="CF159">
        <f t="shared" si="131"/>
        <v>20.6</v>
      </c>
      <c r="CG159">
        <f t="shared" si="131"/>
        <v>20.6</v>
      </c>
      <c r="CH159" s="20" t="b">
        <f t="shared" si="125"/>
        <v>0</v>
      </c>
    </row>
    <row r="160" spans="1:86" x14ac:dyDescent="0.25">
      <c r="A160" s="31" t="s">
        <v>227</v>
      </c>
      <c r="B160" s="31" t="s">
        <v>222</v>
      </c>
      <c r="C160" s="32">
        <v>71391</v>
      </c>
      <c r="D160" s="32" t="b">
        <f t="shared" si="90"/>
        <v>1</v>
      </c>
      <c r="E160" s="32" t="b">
        <f t="shared" si="90"/>
        <v>1</v>
      </c>
      <c r="F160" s="4">
        <v>99.99</v>
      </c>
      <c r="G160" s="5">
        <v>99.99</v>
      </c>
      <c r="H160" s="6">
        <f t="shared" si="91"/>
        <v>0</v>
      </c>
      <c r="I160" s="7">
        <f t="shared" si="92"/>
        <v>0</v>
      </c>
      <c r="J160" s="8">
        <v>99.99</v>
      </c>
      <c r="K160" s="5">
        <v>99.99</v>
      </c>
      <c r="L160" s="6">
        <f t="shared" si="93"/>
        <v>0</v>
      </c>
      <c r="M160" s="7">
        <f t="shared" si="94"/>
        <v>0</v>
      </c>
      <c r="N160" s="8">
        <v>119.99</v>
      </c>
      <c r="O160" s="5">
        <v>119.99</v>
      </c>
      <c r="P160" s="6">
        <f t="shared" si="95"/>
        <v>0</v>
      </c>
      <c r="Q160" s="7">
        <f t="shared" si="96"/>
        <v>0</v>
      </c>
      <c r="R160" s="8">
        <v>129.94999999999999</v>
      </c>
      <c r="S160" s="5">
        <v>129.94999999999999</v>
      </c>
      <c r="T160" s="6">
        <f t="shared" si="97"/>
        <v>0</v>
      </c>
      <c r="U160" s="7">
        <f t="shared" si="98"/>
        <v>0</v>
      </c>
      <c r="V160" s="8">
        <v>99.99</v>
      </c>
      <c r="W160" s="5">
        <v>99.99</v>
      </c>
      <c r="X160" s="6">
        <f t="shared" si="99"/>
        <v>0</v>
      </c>
      <c r="Y160" s="7">
        <f t="shared" si="100"/>
        <v>0</v>
      </c>
      <c r="Z160" s="8">
        <v>109.99</v>
      </c>
      <c r="AA160" s="5">
        <v>109.99</v>
      </c>
      <c r="AB160" s="6">
        <f t="shared" si="101"/>
        <v>0</v>
      </c>
      <c r="AC160" s="7">
        <f t="shared" si="102"/>
        <v>0</v>
      </c>
      <c r="AD160" s="8">
        <v>99.99</v>
      </c>
      <c r="AE160" s="5">
        <v>99.99</v>
      </c>
      <c r="AF160" s="6">
        <f t="shared" si="103"/>
        <v>0</v>
      </c>
      <c r="AG160" s="7">
        <f t="shared" si="104"/>
        <v>0</v>
      </c>
      <c r="AH160" s="8">
        <v>99.99</v>
      </c>
      <c r="AI160" s="5">
        <v>99.99</v>
      </c>
      <c r="AJ160" s="6">
        <f t="shared" si="105"/>
        <v>0</v>
      </c>
      <c r="AK160" s="7">
        <f t="shared" si="106"/>
        <v>0</v>
      </c>
      <c r="AL160" s="8">
        <v>119.99</v>
      </c>
      <c r="AM160" s="5">
        <v>119.99</v>
      </c>
      <c r="AN160" s="6">
        <f t="shared" si="107"/>
        <v>0</v>
      </c>
      <c r="AO160" s="7">
        <f t="shared" si="108"/>
        <v>0</v>
      </c>
      <c r="AP160" s="8">
        <v>119.99</v>
      </c>
      <c r="AQ160" s="5">
        <v>119.99</v>
      </c>
      <c r="AR160" s="6">
        <f t="shared" si="109"/>
        <v>0</v>
      </c>
      <c r="AS160" s="7">
        <f t="shared" si="110"/>
        <v>0</v>
      </c>
      <c r="AT160" s="8">
        <v>99.99</v>
      </c>
      <c r="AU160" s="5">
        <v>99.99</v>
      </c>
      <c r="AV160" s="6">
        <f t="shared" si="111"/>
        <v>0</v>
      </c>
      <c r="AW160" s="7">
        <f t="shared" si="112"/>
        <v>0</v>
      </c>
      <c r="AX160" s="8">
        <v>99.99</v>
      </c>
      <c r="AY160" s="5">
        <v>99.99</v>
      </c>
      <c r="AZ160" s="6">
        <f t="shared" si="113"/>
        <v>0</v>
      </c>
      <c r="BA160" s="7">
        <f t="shared" si="114"/>
        <v>0</v>
      </c>
      <c r="BB160" s="8">
        <v>99.99</v>
      </c>
      <c r="BC160" s="5">
        <v>99.99</v>
      </c>
      <c r="BD160" s="6">
        <f t="shared" si="115"/>
        <v>0</v>
      </c>
      <c r="BE160" s="7">
        <f t="shared" si="116"/>
        <v>0</v>
      </c>
      <c r="BF160" s="8">
        <v>109.99</v>
      </c>
      <c r="BG160" s="5">
        <v>99.99</v>
      </c>
      <c r="BH160" s="6">
        <f t="shared" si="117"/>
        <v>-10</v>
      </c>
      <c r="BI160" s="7">
        <f t="shared" si="118"/>
        <v>-9.1</v>
      </c>
      <c r="BJ160" s="8">
        <v>103.99</v>
      </c>
      <c r="BK160" s="5">
        <v>99.99</v>
      </c>
      <c r="BL160" s="6">
        <f t="shared" si="119"/>
        <v>-4</v>
      </c>
      <c r="BM160" s="7">
        <f t="shared" si="120"/>
        <v>-3.8</v>
      </c>
      <c r="BN160" s="8">
        <v>109.99</v>
      </c>
      <c r="BO160" s="5">
        <v>109.99</v>
      </c>
      <c r="BP160" s="6">
        <f t="shared" si="121"/>
        <v>0</v>
      </c>
      <c r="BQ160" s="7">
        <f t="shared" si="122"/>
        <v>0</v>
      </c>
      <c r="BR160" s="8">
        <v>109.99</v>
      </c>
      <c r="BS160" s="5">
        <v>99.99</v>
      </c>
      <c r="BT160" s="6">
        <f t="shared" si="123"/>
        <v>-10</v>
      </c>
      <c r="BU160" s="7">
        <f t="shared" si="124"/>
        <v>-9.1</v>
      </c>
      <c r="BV160">
        <f t="shared" si="126"/>
        <v>99.99</v>
      </c>
      <c r="BW160">
        <f t="shared" si="126"/>
        <v>99.99</v>
      </c>
      <c r="BX160">
        <f t="shared" si="127"/>
        <v>129.94999999999999</v>
      </c>
      <c r="BY160">
        <f t="shared" si="127"/>
        <v>129.94999999999999</v>
      </c>
      <c r="BZ160">
        <f t="shared" si="128"/>
        <v>107.87</v>
      </c>
      <c r="CA160">
        <f t="shared" si="128"/>
        <v>106.46</v>
      </c>
      <c r="CB160">
        <f t="shared" si="129"/>
        <v>9.26</v>
      </c>
      <c r="CC160">
        <f t="shared" si="129"/>
        <v>9.66</v>
      </c>
      <c r="CD160">
        <f t="shared" si="130"/>
        <v>29.96</v>
      </c>
      <c r="CE160">
        <f t="shared" si="130"/>
        <v>29.96</v>
      </c>
      <c r="CF160">
        <f t="shared" si="131"/>
        <v>27.8</v>
      </c>
      <c r="CG160">
        <f t="shared" si="131"/>
        <v>28.1</v>
      </c>
      <c r="CH160" s="20" t="b">
        <f t="shared" si="125"/>
        <v>1</v>
      </c>
    </row>
    <row r="161" spans="1:86" x14ac:dyDescent="0.25">
      <c r="A161" s="31" t="s">
        <v>228</v>
      </c>
      <c r="B161" s="31" t="s">
        <v>222</v>
      </c>
      <c r="C161" s="32">
        <v>71392</v>
      </c>
      <c r="D161" s="32" t="b">
        <f t="shared" si="90"/>
        <v>1</v>
      </c>
      <c r="E161" s="32" t="b">
        <f t="shared" si="90"/>
        <v>1</v>
      </c>
      <c r="F161" s="4">
        <v>9.99</v>
      </c>
      <c r="G161" s="5">
        <v>9.99</v>
      </c>
      <c r="H161" s="6">
        <f t="shared" si="91"/>
        <v>0</v>
      </c>
      <c r="I161" s="7">
        <f t="shared" si="92"/>
        <v>0</v>
      </c>
      <c r="J161" s="8">
        <v>9.99</v>
      </c>
      <c r="K161" s="5">
        <v>9.99</v>
      </c>
      <c r="L161" s="6">
        <f t="shared" si="93"/>
        <v>0</v>
      </c>
      <c r="M161" s="7">
        <f t="shared" si="94"/>
        <v>0</v>
      </c>
      <c r="N161" s="8">
        <v>11.99</v>
      </c>
      <c r="O161" s="5">
        <v>11.99</v>
      </c>
      <c r="P161" s="6">
        <f t="shared" si="95"/>
        <v>0</v>
      </c>
      <c r="Q161" s="7">
        <f t="shared" si="96"/>
        <v>0</v>
      </c>
      <c r="R161" s="8">
        <v>12.95</v>
      </c>
      <c r="S161" s="5">
        <v>12.95</v>
      </c>
      <c r="T161" s="6">
        <f t="shared" si="97"/>
        <v>0</v>
      </c>
      <c r="U161" s="7">
        <f t="shared" si="98"/>
        <v>0</v>
      </c>
      <c r="V161" s="8">
        <v>9.99</v>
      </c>
      <c r="W161" s="5">
        <v>9.99</v>
      </c>
      <c r="X161" s="6">
        <f t="shared" si="99"/>
        <v>0</v>
      </c>
      <c r="Y161" s="7">
        <f t="shared" si="100"/>
        <v>0</v>
      </c>
      <c r="Z161" s="8">
        <v>10.99</v>
      </c>
      <c r="AA161" s="5">
        <v>10.99</v>
      </c>
      <c r="AB161" s="6">
        <f t="shared" si="101"/>
        <v>0</v>
      </c>
      <c r="AC161" s="7">
        <f t="shared" si="102"/>
        <v>0</v>
      </c>
      <c r="AD161" s="8">
        <v>9.99</v>
      </c>
      <c r="AE161" s="5">
        <v>9.99</v>
      </c>
      <c r="AF161" s="6">
        <f t="shared" si="103"/>
        <v>0</v>
      </c>
      <c r="AG161" s="7">
        <f t="shared" si="104"/>
        <v>0</v>
      </c>
      <c r="AH161" s="8">
        <v>9.99</v>
      </c>
      <c r="AI161" s="5">
        <v>9.99</v>
      </c>
      <c r="AJ161" s="6">
        <f t="shared" si="105"/>
        <v>0</v>
      </c>
      <c r="AK161" s="7">
        <f t="shared" si="106"/>
        <v>0</v>
      </c>
      <c r="AL161" s="8">
        <v>11.99</v>
      </c>
      <c r="AM161" s="5">
        <v>11.99</v>
      </c>
      <c r="AN161" s="6">
        <f t="shared" si="107"/>
        <v>0</v>
      </c>
      <c r="AO161" s="7">
        <f t="shared" si="108"/>
        <v>0</v>
      </c>
      <c r="AP161" s="8">
        <v>11.99</v>
      </c>
      <c r="AQ161" s="5">
        <v>11.99</v>
      </c>
      <c r="AR161" s="6">
        <f t="shared" si="109"/>
        <v>0</v>
      </c>
      <c r="AS161" s="7">
        <f t="shared" si="110"/>
        <v>0</v>
      </c>
      <c r="AT161" s="8">
        <v>9.99</v>
      </c>
      <c r="AU161" s="5">
        <v>9.99</v>
      </c>
      <c r="AV161" s="6">
        <f t="shared" si="111"/>
        <v>0</v>
      </c>
      <c r="AW161" s="7">
        <f t="shared" si="112"/>
        <v>0</v>
      </c>
      <c r="AX161" s="8">
        <v>9.99</v>
      </c>
      <c r="AY161" s="5">
        <v>9.99</v>
      </c>
      <c r="AZ161" s="6">
        <f t="shared" si="113"/>
        <v>0</v>
      </c>
      <c r="BA161" s="7">
        <f t="shared" si="114"/>
        <v>0</v>
      </c>
      <c r="BB161" s="8">
        <v>9.99</v>
      </c>
      <c r="BC161" s="5">
        <v>9.99</v>
      </c>
      <c r="BD161" s="6">
        <f t="shared" si="115"/>
        <v>0</v>
      </c>
      <c r="BE161" s="7">
        <f t="shared" si="116"/>
        <v>0</v>
      </c>
      <c r="BF161" s="8">
        <v>9.99</v>
      </c>
      <c r="BG161" s="5">
        <v>9.99</v>
      </c>
      <c r="BH161" s="6">
        <f t="shared" si="117"/>
        <v>0</v>
      </c>
      <c r="BI161" s="7">
        <f t="shared" si="118"/>
        <v>0</v>
      </c>
      <c r="BJ161" s="8">
        <v>9.69</v>
      </c>
      <c r="BK161" s="5">
        <v>9.49</v>
      </c>
      <c r="BL161" s="6">
        <f t="shared" si="119"/>
        <v>-0.19999999999999929</v>
      </c>
      <c r="BM161" s="7">
        <f t="shared" si="120"/>
        <v>-2.1</v>
      </c>
      <c r="BN161" s="8">
        <v>9.99</v>
      </c>
      <c r="BO161" s="5">
        <v>9.99</v>
      </c>
      <c r="BP161" s="6">
        <f t="shared" si="121"/>
        <v>0</v>
      </c>
      <c r="BQ161" s="7">
        <f t="shared" si="122"/>
        <v>0</v>
      </c>
      <c r="BR161" s="8">
        <v>9.99</v>
      </c>
      <c r="BS161" s="5">
        <v>9.99</v>
      </c>
      <c r="BT161" s="6">
        <f t="shared" si="123"/>
        <v>0</v>
      </c>
      <c r="BU161" s="7">
        <f t="shared" si="124"/>
        <v>0</v>
      </c>
      <c r="BV161">
        <f t="shared" si="126"/>
        <v>9.69</v>
      </c>
      <c r="BW161">
        <f t="shared" si="126"/>
        <v>9.49</v>
      </c>
      <c r="BX161">
        <f t="shared" si="127"/>
        <v>12.95</v>
      </c>
      <c r="BY161">
        <f t="shared" si="127"/>
        <v>12.95</v>
      </c>
      <c r="BZ161">
        <f t="shared" si="128"/>
        <v>10.56</v>
      </c>
      <c r="CA161">
        <f t="shared" si="128"/>
        <v>10.55</v>
      </c>
      <c r="CB161">
        <f t="shared" si="129"/>
        <v>0.98</v>
      </c>
      <c r="CC161">
        <f t="shared" si="129"/>
        <v>0.99</v>
      </c>
      <c r="CD161">
        <f t="shared" si="130"/>
        <v>3.26</v>
      </c>
      <c r="CE161">
        <f t="shared" si="130"/>
        <v>3.46</v>
      </c>
      <c r="CF161">
        <f t="shared" si="131"/>
        <v>30.9</v>
      </c>
      <c r="CG161">
        <f t="shared" si="131"/>
        <v>32.799999999999997</v>
      </c>
      <c r="CH161" s="20" t="b">
        <f t="shared" si="125"/>
        <v>1</v>
      </c>
    </row>
    <row r="162" spans="1:86" x14ac:dyDescent="0.25">
      <c r="A162" s="31" t="s">
        <v>229</v>
      </c>
      <c r="B162" s="31" t="s">
        <v>222</v>
      </c>
      <c r="C162" s="32">
        <v>71393</v>
      </c>
      <c r="D162" s="32" t="b">
        <f t="shared" si="90"/>
        <v>1</v>
      </c>
      <c r="E162" s="32" t="b">
        <f t="shared" si="90"/>
        <v>1</v>
      </c>
      <c r="F162" s="4">
        <v>9.99</v>
      </c>
      <c r="G162" s="5">
        <v>9.99</v>
      </c>
      <c r="H162" s="6">
        <f t="shared" si="91"/>
        <v>0</v>
      </c>
      <c r="I162" s="7">
        <f t="shared" si="92"/>
        <v>0</v>
      </c>
      <c r="J162" s="8">
        <v>9.99</v>
      </c>
      <c r="K162" s="5">
        <v>9.99</v>
      </c>
      <c r="L162" s="6">
        <f t="shared" si="93"/>
        <v>0</v>
      </c>
      <c r="M162" s="7">
        <f t="shared" si="94"/>
        <v>0</v>
      </c>
      <c r="N162" s="8">
        <v>11.99</v>
      </c>
      <c r="O162" s="5">
        <v>11.99</v>
      </c>
      <c r="P162" s="6">
        <f t="shared" si="95"/>
        <v>0</v>
      </c>
      <c r="Q162" s="7">
        <f t="shared" si="96"/>
        <v>0</v>
      </c>
      <c r="R162" s="8">
        <v>12.95</v>
      </c>
      <c r="S162" s="5">
        <v>12.95</v>
      </c>
      <c r="T162" s="6">
        <f t="shared" si="97"/>
        <v>0</v>
      </c>
      <c r="U162" s="7">
        <f t="shared" si="98"/>
        <v>0</v>
      </c>
      <c r="V162" s="8">
        <v>9.99</v>
      </c>
      <c r="W162" s="5">
        <v>9.99</v>
      </c>
      <c r="X162" s="6">
        <f t="shared" si="99"/>
        <v>0</v>
      </c>
      <c r="Y162" s="7">
        <f t="shared" si="100"/>
        <v>0</v>
      </c>
      <c r="Z162" s="8">
        <v>10.99</v>
      </c>
      <c r="AA162" s="5">
        <v>10.99</v>
      </c>
      <c r="AB162" s="6">
        <f t="shared" si="101"/>
        <v>0</v>
      </c>
      <c r="AC162" s="7">
        <f t="shared" si="102"/>
        <v>0</v>
      </c>
      <c r="AD162" s="8">
        <v>9.99</v>
      </c>
      <c r="AE162" s="5">
        <v>9.99</v>
      </c>
      <c r="AF162" s="6">
        <f t="shared" si="103"/>
        <v>0</v>
      </c>
      <c r="AG162" s="7">
        <f t="shared" si="104"/>
        <v>0</v>
      </c>
      <c r="AH162" s="8">
        <v>9.99</v>
      </c>
      <c r="AI162" s="5">
        <v>9.99</v>
      </c>
      <c r="AJ162" s="6">
        <f t="shared" si="105"/>
        <v>0</v>
      </c>
      <c r="AK162" s="7">
        <f t="shared" si="106"/>
        <v>0</v>
      </c>
      <c r="AL162" s="8">
        <v>11.99</v>
      </c>
      <c r="AM162" s="5">
        <v>11.99</v>
      </c>
      <c r="AN162" s="6">
        <f t="shared" si="107"/>
        <v>0</v>
      </c>
      <c r="AO162" s="7">
        <f t="shared" si="108"/>
        <v>0</v>
      </c>
      <c r="AP162" s="8">
        <v>11.99</v>
      </c>
      <c r="AQ162" s="5">
        <v>11.99</v>
      </c>
      <c r="AR162" s="6">
        <f t="shared" si="109"/>
        <v>0</v>
      </c>
      <c r="AS162" s="7">
        <f t="shared" si="110"/>
        <v>0</v>
      </c>
      <c r="AT162" s="8">
        <v>9.99</v>
      </c>
      <c r="AU162" s="5">
        <v>9.99</v>
      </c>
      <c r="AV162" s="6">
        <f t="shared" si="111"/>
        <v>0</v>
      </c>
      <c r="AW162" s="7">
        <f t="shared" si="112"/>
        <v>0</v>
      </c>
      <c r="AX162" s="8">
        <v>9.99</v>
      </c>
      <c r="AY162" s="5">
        <v>9.99</v>
      </c>
      <c r="AZ162" s="6">
        <f t="shared" si="113"/>
        <v>0</v>
      </c>
      <c r="BA162" s="7">
        <f t="shared" si="114"/>
        <v>0</v>
      </c>
      <c r="BB162" s="8">
        <v>9.99</v>
      </c>
      <c r="BC162" s="5">
        <v>9.99</v>
      </c>
      <c r="BD162" s="6">
        <f t="shared" si="115"/>
        <v>0</v>
      </c>
      <c r="BE162" s="7">
        <f t="shared" si="116"/>
        <v>0</v>
      </c>
      <c r="BF162" s="8">
        <v>9.99</v>
      </c>
      <c r="BG162" s="5">
        <v>9.99</v>
      </c>
      <c r="BH162" s="6">
        <f t="shared" si="117"/>
        <v>0</v>
      </c>
      <c r="BI162" s="7">
        <f t="shared" si="118"/>
        <v>0</v>
      </c>
      <c r="BJ162" s="8">
        <v>9.69</v>
      </c>
      <c r="BK162" s="5">
        <v>9.49</v>
      </c>
      <c r="BL162" s="6">
        <f t="shared" si="119"/>
        <v>-0.19999999999999929</v>
      </c>
      <c r="BM162" s="7">
        <f t="shared" si="120"/>
        <v>-2.1</v>
      </c>
      <c r="BN162" s="8">
        <v>9.99</v>
      </c>
      <c r="BO162" s="5">
        <v>9.99</v>
      </c>
      <c r="BP162" s="6">
        <f t="shared" si="121"/>
        <v>0</v>
      </c>
      <c r="BQ162" s="7">
        <f t="shared" si="122"/>
        <v>0</v>
      </c>
      <c r="BR162" s="8">
        <v>9.99</v>
      </c>
      <c r="BS162" s="5">
        <v>9.99</v>
      </c>
      <c r="BT162" s="6">
        <f t="shared" si="123"/>
        <v>0</v>
      </c>
      <c r="BU162" s="7">
        <f t="shared" si="124"/>
        <v>0</v>
      </c>
      <c r="BV162">
        <f t="shared" si="126"/>
        <v>9.69</v>
      </c>
      <c r="BW162">
        <f t="shared" si="126"/>
        <v>9.49</v>
      </c>
      <c r="BX162">
        <f t="shared" si="127"/>
        <v>12.95</v>
      </c>
      <c r="BY162">
        <f t="shared" si="127"/>
        <v>12.95</v>
      </c>
      <c r="BZ162">
        <f t="shared" si="128"/>
        <v>10.56</v>
      </c>
      <c r="CA162">
        <f t="shared" si="128"/>
        <v>10.55</v>
      </c>
      <c r="CB162">
        <f t="shared" si="129"/>
        <v>0.98</v>
      </c>
      <c r="CC162">
        <f t="shared" si="129"/>
        <v>0.99</v>
      </c>
      <c r="CD162">
        <f t="shared" si="130"/>
        <v>3.26</v>
      </c>
      <c r="CE162">
        <f t="shared" si="130"/>
        <v>3.46</v>
      </c>
      <c r="CF162">
        <f t="shared" si="131"/>
        <v>30.9</v>
      </c>
      <c r="CG162">
        <f t="shared" si="131"/>
        <v>32.799999999999997</v>
      </c>
      <c r="CH162" s="20" t="b">
        <f t="shared" si="125"/>
        <v>1</v>
      </c>
    </row>
    <row r="163" spans="1:86" x14ac:dyDescent="0.25">
      <c r="A163" s="31" t="s">
        <v>230</v>
      </c>
      <c r="B163" s="31" t="s">
        <v>222</v>
      </c>
      <c r="C163" s="32">
        <v>71394</v>
      </c>
      <c r="D163" s="32" t="b">
        <f t="shared" si="90"/>
        <v>1</v>
      </c>
      <c r="E163" s="32" t="b">
        <f t="shared" si="90"/>
        <v>1</v>
      </c>
      <c r="F163" s="4">
        <v>3.99</v>
      </c>
      <c r="G163" s="5">
        <v>3.99</v>
      </c>
      <c r="H163" s="6">
        <f t="shared" si="91"/>
        <v>0</v>
      </c>
      <c r="I163" s="7">
        <f t="shared" si="92"/>
        <v>0</v>
      </c>
      <c r="J163" s="8">
        <v>3.99</v>
      </c>
      <c r="K163" s="5">
        <v>3.99</v>
      </c>
      <c r="L163" s="6">
        <f t="shared" si="93"/>
        <v>0</v>
      </c>
      <c r="M163" s="7">
        <f t="shared" si="94"/>
        <v>0</v>
      </c>
      <c r="N163" s="8">
        <v>3.99</v>
      </c>
      <c r="O163" s="5">
        <v>3.99</v>
      </c>
      <c r="P163" s="6">
        <f t="shared" si="95"/>
        <v>0</v>
      </c>
      <c r="Q163" s="7">
        <f t="shared" si="96"/>
        <v>0</v>
      </c>
      <c r="R163" s="8">
        <v>4.95</v>
      </c>
      <c r="S163" s="5">
        <v>4.95</v>
      </c>
      <c r="T163" s="6">
        <f t="shared" si="97"/>
        <v>0</v>
      </c>
      <c r="U163" s="7">
        <f t="shared" si="98"/>
        <v>0</v>
      </c>
      <c r="V163" s="8">
        <v>3.99</v>
      </c>
      <c r="W163" s="5">
        <v>3.99</v>
      </c>
      <c r="X163" s="6">
        <f t="shared" si="99"/>
        <v>0</v>
      </c>
      <c r="Y163" s="7">
        <f t="shared" si="100"/>
        <v>0</v>
      </c>
      <c r="Z163" s="8">
        <v>4.99</v>
      </c>
      <c r="AA163" s="5">
        <v>4.99</v>
      </c>
      <c r="AB163" s="6">
        <f t="shared" si="101"/>
        <v>0</v>
      </c>
      <c r="AC163" s="7">
        <f t="shared" si="102"/>
        <v>0</v>
      </c>
      <c r="AD163" s="8">
        <v>3.99</v>
      </c>
      <c r="AE163" s="5">
        <v>3.99</v>
      </c>
      <c r="AF163" s="6">
        <f t="shared" si="103"/>
        <v>0</v>
      </c>
      <c r="AG163" s="7">
        <f t="shared" si="104"/>
        <v>0</v>
      </c>
      <c r="AH163" s="8">
        <v>3.99</v>
      </c>
      <c r="AI163" s="5">
        <v>3.99</v>
      </c>
      <c r="AJ163" s="6">
        <f t="shared" si="105"/>
        <v>0</v>
      </c>
      <c r="AK163" s="7">
        <f t="shared" si="106"/>
        <v>0</v>
      </c>
      <c r="AL163" s="8">
        <v>3.99</v>
      </c>
      <c r="AM163" s="5">
        <v>3.99</v>
      </c>
      <c r="AN163" s="6">
        <f t="shared" si="107"/>
        <v>0</v>
      </c>
      <c r="AO163" s="7">
        <f t="shared" si="108"/>
        <v>0</v>
      </c>
      <c r="AP163" s="8">
        <v>3.99</v>
      </c>
      <c r="AQ163" s="5">
        <v>3.99</v>
      </c>
      <c r="AR163" s="6">
        <f t="shared" si="109"/>
        <v>0</v>
      </c>
      <c r="AS163" s="7">
        <f t="shared" si="110"/>
        <v>0</v>
      </c>
      <c r="AT163" s="8">
        <v>3.99</v>
      </c>
      <c r="AU163" s="5">
        <v>3.99</v>
      </c>
      <c r="AV163" s="6">
        <f t="shared" si="111"/>
        <v>0</v>
      </c>
      <c r="AW163" s="7">
        <f t="shared" si="112"/>
        <v>0</v>
      </c>
      <c r="AX163" s="8">
        <v>3.99</v>
      </c>
      <c r="AY163" s="5">
        <v>3.99</v>
      </c>
      <c r="AZ163" s="6">
        <f t="shared" si="113"/>
        <v>0</v>
      </c>
      <c r="BA163" s="7">
        <f t="shared" si="114"/>
        <v>0</v>
      </c>
      <c r="BB163" s="8">
        <v>3.99</v>
      </c>
      <c r="BC163" s="5">
        <v>3.99</v>
      </c>
      <c r="BD163" s="6">
        <f t="shared" si="115"/>
        <v>0</v>
      </c>
      <c r="BE163" s="7">
        <f t="shared" si="116"/>
        <v>0</v>
      </c>
      <c r="BF163" s="8">
        <v>3.99</v>
      </c>
      <c r="BG163" s="5">
        <v>3.99</v>
      </c>
      <c r="BH163" s="6">
        <f t="shared" si="117"/>
        <v>0</v>
      </c>
      <c r="BI163" s="7">
        <f t="shared" si="118"/>
        <v>0</v>
      </c>
      <c r="BJ163" s="8">
        <v>3.79</v>
      </c>
      <c r="BK163" s="5">
        <v>3.79</v>
      </c>
      <c r="BL163" s="6">
        <f t="shared" si="119"/>
        <v>0</v>
      </c>
      <c r="BM163" s="7">
        <f t="shared" si="120"/>
        <v>0</v>
      </c>
      <c r="BN163" s="8">
        <v>3.99</v>
      </c>
      <c r="BO163" s="5">
        <v>3.99</v>
      </c>
      <c r="BP163" s="6">
        <f t="shared" si="121"/>
        <v>0</v>
      </c>
      <c r="BQ163" s="7">
        <f t="shared" si="122"/>
        <v>0</v>
      </c>
      <c r="BR163" s="8">
        <v>3.99</v>
      </c>
      <c r="BS163" s="5">
        <v>3.99</v>
      </c>
      <c r="BT163" s="6">
        <f t="shared" si="123"/>
        <v>0</v>
      </c>
      <c r="BU163" s="7">
        <f t="shared" si="124"/>
        <v>0</v>
      </c>
      <c r="BV163">
        <f t="shared" si="126"/>
        <v>3.79</v>
      </c>
      <c r="BW163">
        <f t="shared" si="126"/>
        <v>3.79</v>
      </c>
      <c r="BX163">
        <f t="shared" si="127"/>
        <v>4.99</v>
      </c>
      <c r="BY163">
        <f t="shared" si="127"/>
        <v>4.99</v>
      </c>
      <c r="BZ163">
        <f t="shared" si="128"/>
        <v>4.09</v>
      </c>
      <c r="CA163">
        <f t="shared" si="128"/>
        <v>4.09</v>
      </c>
      <c r="CB163">
        <f t="shared" si="129"/>
        <v>0.32</v>
      </c>
      <c r="CC163">
        <f t="shared" si="129"/>
        <v>0.32</v>
      </c>
      <c r="CD163">
        <f t="shared" si="130"/>
        <v>1.2</v>
      </c>
      <c r="CE163">
        <f t="shared" si="130"/>
        <v>1.2</v>
      </c>
      <c r="CF163">
        <f t="shared" si="131"/>
        <v>29.3</v>
      </c>
      <c r="CG163">
        <f t="shared" si="131"/>
        <v>29.3</v>
      </c>
      <c r="CH163" s="20" t="b">
        <f t="shared" si="125"/>
        <v>0</v>
      </c>
    </row>
    <row r="164" spans="1:86" x14ac:dyDescent="0.25">
      <c r="A164" s="31" t="s">
        <v>231</v>
      </c>
      <c r="B164" s="31" t="s">
        <v>222</v>
      </c>
      <c r="C164" s="32">
        <v>71395</v>
      </c>
      <c r="D164" s="32" t="b">
        <f t="shared" si="90"/>
        <v>1</v>
      </c>
      <c r="E164" s="32" t="b">
        <f t="shared" si="90"/>
        <v>1</v>
      </c>
      <c r="F164" s="4">
        <v>169.99</v>
      </c>
      <c r="G164" s="5">
        <v>169.99</v>
      </c>
      <c r="H164" s="6">
        <f t="shared" si="91"/>
        <v>0</v>
      </c>
      <c r="I164" s="7">
        <f t="shared" si="92"/>
        <v>0</v>
      </c>
      <c r="J164" s="8">
        <v>169.99</v>
      </c>
      <c r="K164" s="5">
        <v>169.99</v>
      </c>
      <c r="L164" s="6">
        <f t="shared" si="93"/>
        <v>0</v>
      </c>
      <c r="M164" s="7">
        <f t="shared" si="94"/>
        <v>0</v>
      </c>
      <c r="N164" s="8">
        <v>169.99</v>
      </c>
      <c r="O164" s="5">
        <v>169.99</v>
      </c>
      <c r="P164" s="6">
        <f t="shared" si="95"/>
        <v>0</v>
      </c>
      <c r="Q164" s="7">
        <f t="shared" si="96"/>
        <v>0</v>
      </c>
      <c r="R164" s="8">
        <v>169.95</v>
      </c>
      <c r="S164" s="5">
        <v>169.95</v>
      </c>
      <c r="T164" s="6">
        <f t="shared" si="97"/>
        <v>0</v>
      </c>
      <c r="U164" s="7">
        <f t="shared" si="98"/>
        <v>0</v>
      </c>
      <c r="V164" s="8">
        <v>169.99</v>
      </c>
      <c r="W164" s="5">
        <v>169.99</v>
      </c>
      <c r="X164" s="6">
        <f t="shared" si="99"/>
        <v>0</v>
      </c>
      <c r="Y164" s="7">
        <f t="shared" si="100"/>
        <v>0</v>
      </c>
      <c r="Z164" s="8">
        <v>169.99</v>
      </c>
      <c r="AA164" s="5">
        <v>169.99</v>
      </c>
      <c r="AB164" s="6">
        <f t="shared" si="101"/>
        <v>0</v>
      </c>
      <c r="AC164" s="7">
        <f t="shared" si="102"/>
        <v>0</v>
      </c>
      <c r="AD164" s="8">
        <v>169.99</v>
      </c>
      <c r="AE164" s="5">
        <v>169.99</v>
      </c>
      <c r="AF164" s="6">
        <f t="shared" si="103"/>
        <v>0</v>
      </c>
      <c r="AG164" s="7">
        <f t="shared" si="104"/>
        <v>0</v>
      </c>
      <c r="AH164" s="8">
        <v>169.99</v>
      </c>
      <c r="AI164" s="5">
        <v>169.99</v>
      </c>
      <c r="AJ164" s="6">
        <f t="shared" si="105"/>
        <v>0</v>
      </c>
      <c r="AK164" s="7">
        <f t="shared" si="106"/>
        <v>0</v>
      </c>
      <c r="AL164" s="8">
        <v>169.99</v>
      </c>
      <c r="AM164" s="5">
        <v>169.99</v>
      </c>
      <c r="AN164" s="6">
        <f t="shared" si="107"/>
        <v>0</v>
      </c>
      <c r="AO164" s="7">
        <f t="shared" si="108"/>
        <v>0</v>
      </c>
      <c r="AP164" s="8">
        <v>169.99</v>
      </c>
      <c r="AQ164" s="5">
        <v>169.99</v>
      </c>
      <c r="AR164" s="6">
        <f t="shared" si="109"/>
        <v>0</v>
      </c>
      <c r="AS164" s="7">
        <f t="shared" si="110"/>
        <v>0</v>
      </c>
      <c r="AT164" s="8">
        <v>169.99</v>
      </c>
      <c r="AU164" s="5">
        <v>169.99</v>
      </c>
      <c r="AV164" s="6">
        <f t="shared" si="111"/>
        <v>0</v>
      </c>
      <c r="AW164" s="7">
        <f t="shared" si="112"/>
        <v>0</v>
      </c>
      <c r="AX164" s="8">
        <v>169.99</v>
      </c>
      <c r="AY164" s="5">
        <v>169.99</v>
      </c>
      <c r="AZ164" s="6">
        <f t="shared" si="113"/>
        <v>0</v>
      </c>
      <c r="BA164" s="7">
        <f t="shared" si="114"/>
        <v>0</v>
      </c>
      <c r="BB164" s="8">
        <v>169.99</v>
      </c>
      <c r="BC164" s="5">
        <v>169.99</v>
      </c>
      <c r="BD164" s="6">
        <f t="shared" si="115"/>
        <v>0</v>
      </c>
      <c r="BE164" s="7">
        <f t="shared" si="116"/>
        <v>0</v>
      </c>
      <c r="BF164" s="8">
        <v>169.99</v>
      </c>
      <c r="BG164" s="5">
        <v>169.99</v>
      </c>
      <c r="BH164" s="6">
        <f t="shared" si="117"/>
        <v>0</v>
      </c>
      <c r="BI164" s="7">
        <f t="shared" si="118"/>
        <v>0</v>
      </c>
      <c r="BJ164" s="8">
        <v>169.99</v>
      </c>
      <c r="BK164" s="5">
        <v>169.99</v>
      </c>
      <c r="BL164" s="6">
        <f t="shared" si="119"/>
        <v>0</v>
      </c>
      <c r="BM164" s="7">
        <f t="shared" si="120"/>
        <v>0</v>
      </c>
      <c r="BN164" s="8">
        <v>169.99</v>
      </c>
      <c r="BO164" s="5">
        <v>169.99</v>
      </c>
      <c r="BP164" s="6">
        <f t="shared" si="121"/>
        <v>0</v>
      </c>
      <c r="BQ164" s="7">
        <f t="shared" si="122"/>
        <v>0</v>
      </c>
      <c r="BR164" s="8">
        <v>169.99</v>
      </c>
      <c r="BS164" s="5">
        <v>169.99</v>
      </c>
      <c r="BT164" s="6">
        <f t="shared" si="123"/>
        <v>0</v>
      </c>
      <c r="BU164" s="7">
        <f t="shared" si="124"/>
        <v>0</v>
      </c>
      <c r="BV164">
        <f t="shared" si="126"/>
        <v>169.95</v>
      </c>
      <c r="BW164">
        <f t="shared" si="126"/>
        <v>169.95</v>
      </c>
      <c r="BX164">
        <f t="shared" si="127"/>
        <v>169.99</v>
      </c>
      <c r="BY164">
        <f t="shared" si="127"/>
        <v>169.99</v>
      </c>
      <c r="BZ164">
        <f t="shared" si="128"/>
        <v>169.99</v>
      </c>
      <c r="CA164">
        <f t="shared" si="128"/>
        <v>169.99</v>
      </c>
      <c r="CB164">
        <f t="shared" si="129"/>
        <v>0.01</v>
      </c>
      <c r="CC164">
        <f t="shared" si="129"/>
        <v>0.01</v>
      </c>
      <c r="CD164">
        <f t="shared" si="130"/>
        <v>0.04</v>
      </c>
      <c r="CE164">
        <f t="shared" si="130"/>
        <v>0.04</v>
      </c>
      <c r="CF164">
        <f t="shared" si="131"/>
        <v>0</v>
      </c>
      <c r="CG164">
        <f t="shared" si="131"/>
        <v>0</v>
      </c>
      <c r="CH164" s="20" t="b">
        <f t="shared" si="125"/>
        <v>0</v>
      </c>
    </row>
    <row r="165" spans="1:86" x14ac:dyDescent="0.25">
      <c r="A165" s="31" t="s">
        <v>232</v>
      </c>
      <c r="B165" s="31" t="s">
        <v>233</v>
      </c>
      <c r="C165" s="32">
        <v>76161</v>
      </c>
      <c r="D165" s="32" t="b">
        <f t="shared" si="90"/>
        <v>1</v>
      </c>
      <c r="E165" s="32" t="b">
        <f t="shared" si="90"/>
        <v>1</v>
      </c>
      <c r="F165" s="4">
        <v>199.99</v>
      </c>
      <c r="G165" s="5">
        <v>199.99</v>
      </c>
      <c r="H165" s="6">
        <f t="shared" si="91"/>
        <v>0</v>
      </c>
      <c r="I165" s="7">
        <f t="shared" si="92"/>
        <v>0</v>
      </c>
      <c r="J165" s="8">
        <v>199.99</v>
      </c>
      <c r="K165" s="5">
        <v>199.99</v>
      </c>
      <c r="L165" s="6">
        <f t="shared" si="93"/>
        <v>0</v>
      </c>
      <c r="M165" s="7">
        <f t="shared" si="94"/>
        <v>0</v>
      </c>
      <c r="N165" s="8">
        <v>199.99</v>
      </c>
      <c r="O165" s="5">
        <v>199.99</v>
      </c>
      <c r="P165" s="6">
        <f t="shared" si="95"/>
        <v>0</v>
      </c>
      <c r="Q165" s="7">
        <f t="shared" si="96"/>
        <v>0</v>
      </c>
      <c r="R165" s="8">
        <v>199.95</v>
      </c>
      <c r="S165" s="5">
        <v>199.95</v>
      </c>
      <c r="T165" s="6">
        <f t="shared" si="97"/>
        <v>0</v>
      </c>
      <c r="U165" s="7">
        <f t="shared" si="98"/>
        <v>0</v>
      </c>
      <c r="V165" s="8">
        <v>199.99</v>
      </c>
      <c r="W165" s="5">
        <v>199.99</v>
      </c>
      <c r="X165" s="6">
        <f t="shared" si="99"/>
        <v>0</v>
      </c>
      <c r="Y165" s="7">
        <f t="shared" si="100"/>
        <v>0</v>
      </c>
      <c r="Z165" s="8">
        <v>199.99</v>
      </c>
      <c r="AA165" s="5">
        <v>199.99</v>
      </c>
      <c r="AB165" s="6">
        <f t="shared" si="101"/>
        <v>0</v>
      </c>
      <c r="AC165" s="7">
        <f t="shared" si="102"/>
        <v>0</v>
      </c>
      <c r="AD165" s="8">
        <v>199.99</v>
      </c>
      <c r="AE165" s="5">
        <v>199.99</v>
      </c>
      <c r="AF165" s="6">
        <f t="shared" si="103"/>
        <v>0</v>
      </c>
      <c r="AG165" s="7">
        <f t="shared" si="104"/>
        <v>0</v>
      </c>
      <c r="AH165" s="8">
        <v>199.99</v>
      </c>
      <c r="AI165" s="5">
        <v>199.99</v>
      </c>
      <c r="AJ165" s="6">
        <f t="shared" si="105"/>
        <v>0</v>
      </c>
      <c r="AK165" s="7">
        <f t="shared" si="106"/>
        <v>0</v>
      </c>
      <c r="AL165" s="8">
        <v>199.99</v>
      </c>
      <c r="AM165" s="5">
        <v>199.99</v>
      </c>
      <c r="AN165" s="6">
        <f t="shared" si="107"/>
        <v>0</v>
      </c>
      <c r="AO165" s="7">
        <f t="shared" si="108"/>
        <v>0</v>
      </c>
      <c r="AP165" s="8">
        <v>199.99</v>
      </c>
      <c r="AQ165" s="5">
        <v>199.99</v>
      </c>
      <c r="AR165" s="6">
        <f t="shared" si="109"/>
        <v>0</v>
      </c>
      <c r="AS165" s="7">
        <f t="shared" si="110"/>
        <v>0</v>
      </c>
      <c r="AT165" s="8">
        <v>199.99</v>
      </c>
      <c r="AU165" s="5">
        <v>199.99</v>
      </c>
      <c r="AV165" s="6">
        <f t="shared" si="111"/>
        <v>0</v>
      </c>
      <c r="AW165" s="7">
        <f t="shared" si="112"/>
        <v>0</v>
      </c>
      <c r="AX165" s="8">
        <v>199.99</v>
      </c>
      <c r="AY165" s="5">
        <v>199.99</v>
      </c>
      <c r="AZ165" s="6">
        <f t="shared" si="113"/>
        <v>0</v>
      </c>
      <c r="BA165" s="7">
        <f t="shared" si="114"/>
        <v>0</v>
      </c>
      <c r="BB165" s="8">
        <v>199.99</v>
      </c>
      <c r="BC165" s="5">
        <v>199.99</v>
      </c>
      <c r="BD165" s="6">
        <f t="shared" si="115"/>
        <v>0</v>
      </c>
      <c r="BE165" s="7">
        <f t="shared" si="116"/>
        <v>0</v>
      </c>
      <c r="BF165" s="8">
        <v>199.99</v>
      </c>
      <c r="BG165" s="5">
        <v>199.99</v>
      </c>
      <c r="BH165" s="6">
        <f t="shared" si="117"/>
        <v>0</v>
      </c>
      <c r="BI165" s="7">
        <f t="shared" si="118"/>
        <v>0</v>
      </c>
      <c r="BJ165" s="8">
        <v>199.99</v>
      </c>
      <c r="BK165" s="5">
        <v>199.99</v>
      </c>
      <c r="BL165" s="6">
        <f t="shared" si="119"/>
        <v>0</v>
      </c>
      <c r="BM165" s="7">
        <f t="shared" si="120"/>
        <v>0</v>
      </c>
      <c r="BN165" s="8">
        <v>199.99</v>
      </c>
      <c r="BO165" s="5">
        <v>199.99</v>
      </c>
      <c r="BP165" s="6">
        <f t="shared" si="121"/>
        <v>0</v>
      </c>
      <c r="BQ165" s="7">
        <f t="shared" si="122"/>
        <v>0</v>
      </c>
      <c r="BR165" s="8">
        <v>199.99</v>
      </c>
      <c r="BS165" s="5">
        <v>199.99</v>
      </c>
      <c r="BT165" s="6">
        <f t="shared" si="123"/>
        <v>0</v>
      </c>
      <c r="BU165" s="7">
        <f t="shared" si="124"/>
        <v>0</v>
      </c>
      <c r="BV165">
        <f t="shared" si="126"/>
        <v>199.95</v>
      </c>
      <c r="BW165">
        <f t="shared" si="126"/>
        <v>199.95</v>
      </c>
      <c r="BX165">
        <f t="shared" si="127"/>
        <v>199.99</v>
      </c>
      <c r="BY165">
        <f t="shared" si="127"/>
        <v>199.99</v>
      </c>
      <c r="BZ165">
        <f t="shared" si="128"/>
        <v>199.99</v>
      </c>
      <c r="CA165">
        <f t="shared" si="128"/>
        <v>199.99</v>
      </c>
      <c r="CB165">
        <f t="shared" si="129"/>
        <v>0.01</v>
      </c>
      <c r="CC165">
        <f t="shared" si="129"/>
        <v>0.01</v>
      </c>
      <c r="CD165">
        <f t="shared" si="130"/>
        <v>0.04</v>
      </c>
      <c r="CE165">
        <f t="shared" si="130"/>
        <v>0.04</v>
      </c>
      <c r="CF165">
        <f t="shared" si="131"/>
        <v>0</v>
      </c>
      <c r="CG165">
        <f t="shared" si="131"/>
        <v>0</v>
      </c>
      <c r="CH165" s="20" t="b">
        <f t="shared" si="125"/>
        <v>0</v>
      </c>
    </row>
    <row r="166" spans="1:86" x14ac:dyDescent="0.25">
      <c r="A166" s="31" t="s">
        <v>234</v>
      </c>
      <c r="B166" s="31" t="s">
        <v>233</v>
      </c>
      <c r="C166" s="32">
        <v>76180</v>
      </c>
      <c r="D166" s="32" t="b">
        <f t="shared" si="90"/>
        <v>1</v>
      </c>
      <c r="E166" s="32" t="b">
        <f t="shared" si="90"/>
        <v>1</v>
      </c>
      <c r="F166" s="4">
        <v>34.99</v>
      </c>
      <c r="G166" s="5">
        <v>29.99</v>
      </c>
      <c r="H166" s="6">
        <f t="shared" si="91"/>
        <v>-5.0000000000000036</v>
      </c>
      <c r="I166" s="7">
        <f t="shared" si="92"/>
        <v>-14.3</v>
      </c>
      <c r="J166" s="8">
        <v>29.99</v>
      </c>
      <c r="K166" s="5">
        <v>29.99</v>
      </c>
      <c r="L166" s="6">
        <f t="shared" si="93"/>
        <v>0</v>
      </c>
      <c r="M166" s="7">
        <f t="shared" si="94"/>
        <v>0</v>
      </c>
      <c r="N166" s="8">
        <v>35.99</v>
      </c>
      <c r="O166" s="5">
        <v>34.99</v>
      </c>
      <c r="P166" s="6">
        <f t="shared" si="95"/>
        <v>-1</v>
      </c>
      <c r="Q166" s="7">
        <f t="shared" si="96"/>
        <v>-2.8</v>
      </c>
      <c r="R166" s="8">
        <v>34.950000000000003</v>
      </c>
      <c r="S166" s="5">
        <v>34.950000000000003</v>
      </c>
      <c r="T166" s="6">
        <f t="shared" si="97"/>
        <v>0</v>
      </c>
      <c r="U166" s="7">
        <f t="shared" si="98"/>
        <v>0</v>
      </c>
      <c r="V166" s="8">
        <v>29.99</v>
      </c>
      <c r="W166" s="5">
        <v>29.99</v>
      </c>
      <c r="X166" s="6">
        <f t="shared" si="99"/>
        <v>0</v>
      </c>
      <c r="Y166" s="7">
        <f t="shared" si="100"/>
        <v>0</v>
      </c>
      <c r="Z166" s="8">
        <v>34.99</v>
      </c>
      <c r="AA166" s="5">
        <v>34.99</v>
      </c>
      <c r="AB166" s="6">
        <f t="shared" si="101"/>
        <v>0</v>
      </c>
      <c r="AC166" s="7">
        <f t="shared" si="102"/>
        <v>0</v>
      </c>
      <c r="AD166" s="8">
        <v>29.99</v>
      </c>
      <c r="AE166" s="5">
        <v>29.99</v>
      </c>
      <c r="AF166" s="6">
        <f t="shared" si="103"/>
        <v>0</v>
      </c>
      <c r="AG166" s="7">
        <f t="shared" si="104"/>
        <v>0</v>
      </c>
      <c r="AH166" s="8">
        <v>29.99</v>
      </c>
      <c r="AI166" s="5">
        <v>29.99</v>
      </c>
      <c r="AJ166" s="6">
        <f t="shared" si="105"/>
        <v>0</v>
      </c>
      <c r="AK166" s="7">
        <f t="shared" si="106"/>
        <v>0</v>
      </c>
      <c r="AL166" s="8">
        <v>35.99</v>
      </c>
      <c r="AM166" s="5">
        <v>34.99</v>
      </c>
      <c r="AN166" s="6">
        <f t="shared" si="107"/>
        <v>-1</v>
      </c>
      <c r="AO166" s="7">
        <f t="shared" si="108"/>
        <v>-2.8</v>
      </c>
      <c r="AP166" s="8">
        <v>35.99</v>
      </c>
      <c r="AQ166" s="5">
        <v>34.99</v>
      </c>
      <c r="AR166" s="6">
        <f t="shared" si="109"/>
        <v>-1</v>
      </c>
      <c r="AS166" s="7">
        <f t="shared" si="110"/>
        <v>-2.8</v>
      </c>
      <c r="AT166" s="8">
        <v>29.99</v>
      </c>
      <c r="AU166" s="5">
        <v>29.99</v>
      </c>
      <c r="AV166" s="6">
        <f t="shared" si="111"/>
        <v>0</v>
      </c>
      <c r="AW166" s="7">
        <f t="shared" si="112"/>
        <v>0</v>
      </c>
      <c r="AX166" s="8">
        <v>34.99</v>
      </c>
      <c r="AY166" s="5">
        <v>29.99</v>
      </c>
      <c r="AZ166" s="6">
        <f t="shared" si="113"/>
        <v>-5.0000000000000036</v>
      </c>
      <c r="BA166" s="7">
        <f t="shared" si="114"/>
        <v>-14.3</v>
      </c>
      <c r="BB166" s="8">
        <v>29.99</v>
      </c>
      <c r="BC166" s="5">
        <v>29.99</v>
      </c>
      <c r="BD166" s="6">
        <f t="shared" si="115"/>
        <v>0</v>
      </c>
      <c r="BE166" s="7">
        <f t="shared" si="116"/>
        <v>0</v>
      </c>
      <c r="BF166" s="8">
        <v>29.99</v>
      </c>
      <c r="BG166" s="5">
        <v>29.99</v>
      </c>
      <c r="BH166" s="6">
        <f t="shared" si="117"/>
        <v>0</v>
      </c>
      <c r="BI166" s="7">
        <f t="shared" si="118"/>
        <v>0</v>
      </c>
      <c r="BJ166" s="8">
        <v>29.49</v>
      </c>
      <c r="BK166" s="5">
        <v>27.99</v>
      </c>
      <c r="BL166" s="6">
        <f t="shared" si="119"/>
        <v>-1.5</v>
      </c>
      <c r="BM166" s="7">
        <f t="shared" si="120"/>
        <v>-5.0999999999999996</v>
      </c>
      <c r="BN166" s="8">
        <v>31.99</v>
      </c>
      <c r="BO166" s="5">
        <v>31.99</v>
      </c>
      <c r="BP166" s="6">
        <f t="shared" si="121"/>
        <v>0</v>
      </c>
      <c r="BQ166" s="7">
        <f t="shared" si="122"/>
        <v>0</v>
      </c>
      <c r="BR166" s="8">
        <v>29.99</v>
      </c>
      <c r="BS166" s="5">
        <v>29.99</v>
      </c>
      <c r="BT166" s="6">
        <f t="shared" si="123"/>
        <v>0</v>
      </c>
      <c r="BU166" s="7">
        <f t="shared" si="124"/>
        <v>0</v>
      </c>
      <c r="BV166">
        <f t="shared" si="126"/>
        <v>29.49</v>
      </c>
      <c r="BW166">
        <f t="shared" si="126"/>
        <v>27.99</v>
      </c>
      <c r="BX166">
        <f t="shared" si="127"/>
        <v>35.99</v>
      </c>
      <c r="BY166">
        <f t="shared" si="127"/>
        <v>34.99</v>
      </c>
      <c r="BZ166">
        <f t="shared" si="128"/>
        <v>32.31</v>
      </c>
      <c r="CA166">
        <f t="shared" si="128"/>
        <v>31.46</v>
      </c>
      <c r="CB166">
        <f t="shared" si="129"/>
        <v>2.66</v>
      </c>
      <c r="CC166">
        <f t="shared" si="129"/>
        <v>2.38</v>
      </c>
      <c r="CD166">
        <f t="shared" si="130"/>
        <v>6.5</v>
      </c>
      <c r="CE166">
        <f t="shared" si="130"/>
        <v>7</v>
      </c>
      <c r="CF166">
        <f t="shared" si="131"/>
        <v>20.100000000000001</v>
      </c>
      <c r="CG166">
        <f t="shared" si="131"/>
        <v>22.3</v>
      </c>
      <c r="CH166" s="20" t="b">
        <f t="shared" si="125"/>
        <v>1</v>
      </c>
    </row>
    <row r="167" spans="1:86" x14ac:dyDescent="0.25">
      <c r="A167" s="31" t="s">
        <v>235</v>
      </c>
      <c r="B167" s="31" t="s">
        <v>233</v>
      </c>
      <c r="C167" s="32">
        <v>76182</v>
      </c>
      <c r="D167" s="32" t="b">
        <f t="shared" si="90"/>
        <v>1</v>
      </c>
      <c r="E167" s="32" t="b">
        <f t="shared" si="90"/>
        <v>1</v>
      </c>
      <c r="F167" s="4">
        <v>64.989999999999995</v>
      </c>
      <c r="G167" s="5">
        <v>59.99</v>
      </c>
      <c r="H167" s="6">
        <f t="shared" si="91"/>
        <v>-4.9999999999999929</v>
      </c>
      <c r="I167" s="7">
        <f t="shared" si="92"/>
        <v>-7.7</v>
      </c>
      <c r="J167" s="8">
        <v>59.99</v>
      </c>
      <c r="K167" s="5">
        <v>59.99</v>
      </c>
      <c r="L167" s="6">
        <f t="shared" si="93"/>
        <v>0</v>
      </c>
      <c r="M167" s="7">
        <f t="shared" si="94"/>
        <v>0</v>
      </c>
      <c r="N167" s="8">
        <v>69.989999999999995</v>
      </c>
      <c r="O167" s="5">
        <v>69.989999999999995</v>
      </c>
      <c r="P167" s="6">
        <f t="shared" si="95"/>
        <v>0</v>
      </c>
      <c r="Q167" s="7">
        <f t="shared" si="96"/>
        <v>0</v>
      </c>
      <c r="R167" s="8">
        <v>74.95</v>
      </c>
      <c r="S167" s="5">
        <v>74.95</v>
      </c>
      <c r="T167" s="6">
        <f t="shared" si="97"/>
        <v>0</v>
      </c>
      <c r="U167" s="7">
        <f t="shared" si="98"/>
        <v>0</v>
      </c>
      <c r="V167" s="8">
        <v>59.99</v>
      </c>
      <c r="W167" s="5">
        <v>59.99</v>
      </c>
      <c r="X167" s="6">
        <f t="shared" si="99"/>
        <v>0</v>
      </c>
      <c r="Y167" s="7">
        <f t="shared" si="100"/>
        <v>0</v>
      </c>
      <c r="Z167" s="8">
        <v>69.989999999999995</v>
      </c>
      <c r="AA167" s="5">
        <v>69.989999999999995</v>
      </c>
      <c r="AB167" s="6">
        <f t="shared" si="101"/>
        <v>0</v>
      </c>
      <c r="AC167" s="7">
        <f t="shared" si="102"/>
        <v>0</v>
      </c>
      <c r="AD167" s="8">
        <v>59.99</v>
      </c>
      <c r="AE167" s="5">
        <v>59.99</v>
      </c>
      <c r="AF167" s="6">
        <f t="shared" si="103"/>
        <v>0</v>
      </c>
      <c r="AG167" s="7">
        <f t="shared" si="104"/>
        <v>0</v>
      </c>
      <c r="AH167" s="8">
        <v>60.99</v>
      </c>
      <c r="AI167" s="5">
        <v>59.99</v>
      </c>
      <c r="AJ167" s="6">
        <f t="shared" si="105"/>
        <v>-1</v>
      </c>
      <c r="AK167" s="7">
        <f t="shared" si="106"/>
        <v>-1.6</v>
      </c>
      <c r="AL167" s="8">
        <v>69.989999999999995</v>
      </c>
      <c r="AM167" s="5">
        <v>69.989999999999995</v>
      </c>
      <c r="AN167" s="6">
        <f t="shared" si="107"/>
        <v>0</v>
      </c>
      <c r="AO167" s="7">
        <f t="shared" si="108"/>
        <v>0</v>
      </c>
      <c r="AP167" s="8">
        <v>69.989999999999995</v>
      </c>
      <c r="AQ167" s="5">
        <v>69.989999999999995</v>
      </c>
      <c r="AR167" s="6">
        <f t="shared" si="109"/>
        <v>0</v>
      </c>
      <c r="AS167" s="7">
        <f t="shared" si="110"/>
        <v>0</v>
      </c>
      <c r="AT167" s="8">
        <v>59.99</v>
      </c>
      <c r="AU167" s="5">
        <v>59.99</v>
      </c>
      <c r="AV167" s="6">
        <f t="shared" si="111"/>
        <v>0</v>
      </c>
      <c r="AW167" s="7">
        <f t="shared" si="112"/>
        <v>0</v>
      </c>
      <c r="AX167" s="8">
        <v>64.989999999999995</v>
      </c>
      <c r="AY167" s="5">
        <v>59.99</v>
      </c>
      <c r="AZ167" s="6">
        <f t="shared" si="113"/>
        <v>-4.9999999999999929</v>
      </c>
      <c r="BA167" s="7">
        <f t="shared" si="114"/>
        <v>-7.7</v>
      </c>
      <c r="BB167" s="8">
        <v>59.99</v>
      </c>
      <c r="BC167" s="5">
        <v>59.99</v>
      </c>
      <c r="BD167" s="6">
        <f t="shared" si="115"/>
        <v>0</v>
      </c>
      <c r="BE167" s="7">
        <f t="shared" si="116"/>
        <v>0</v>
      </c>
      <c r="BF167" s="8">
        <v>64.989999999999995</v>
      </c>
      <c r="BG167" s="5">
        <v>59.99</v>
      </c>
      <c r="BH167" s="6">
        <f t="shared" si="117"/>
        <v>-4.9999999999999929</v>
      </c>
      <c r="BI167" s="7">
        <f t="shared" si="118"/>
        <v>-7.7</v>
      </c>
      <c r="BJ167" s="8">
        <v>61.99</v>
      </c>
      <c r="BK167" s="5">
        <v>59.99</v>
      </c>
      <c r="BL167" s="6">
        <f t="shared" si="119"/>
        <v>-2</v>
      </c>
      <c r="BM167" s="7">
        <f t="shared" si="120"/>
        <v>-3.2</v>
      </c>
      <c r="BN167" s="8">
        <v>69.989999999999995</v>
      </c>
      <c r="BO167" s="5">
        <v>59.99</v>
      </c>
      <c r="BP167" s="6">
        <f t="shared" si="121"/>
        <v>-9.9999999999999929</v>
      </c>
      <c r="BQ167" s="7">
        <f t="shared" si="122"/>
        <v>-14.3</v>
      </c>
      <c r="BR167" s="8">
        <v>64.989999999999995</v>
      </c>
      <c r="BS167" s="5">
        <v>59.99</v>
      </c>
      <c r="BT167" s="6">
        <f t="shared" si="123"/>
        <v>-4.9999999999999929</v>
      </c>
      <c r="BU167" s="7">
        <f t="shared" si="124"/>
        <v>-7.7</v>
      </c>
      <c r="BV167">
        <f t="shared" si="126"/>
        <v>59.99</v>
      </c>
      <c r="BW167">
        <f t="shared" si="126"/>
        <v>59.99</v>
      </c>
      <c r="BX167">
        <f t="shared" si="127"/>
        <v>74.95</v>
      </c>
      <c r="BY167">
        <f t="shared" si="127"/>
        <v>74.95</v>
      </c>
      <c r="BZ167">
        <f t="shared" si="128"/>
        <v>65.16</v>
      </c>
      <c r="CA167">
        <f t="shared" si="128"/>
        <v>63.22</v>
      </c>
      <c r="CB167">
        <f t="shared" si="129"/>
        <v>4.6900000000000004</v>
      </c>
      <c r="CC167">
        <f t="shared" si="129"/>
        <v>5.12</v>
      </c>
      <c r="CD167">
        <f t="shared" si="130"/>
        <v>14.96</v>
      </c>
      <c r="CE167">
        <f t="shared" si="130"/>
        <v>14.96</v>
      </c>
      <c r="CF167">
        <f t="shared" si="131"/>
        <v>23</v>
      </c>
      <c r="CG167">
        <f t="shared" si="131"/>
        <v>23.7</v>
      </c>
      <c r="CH167" s="20" t="b">
        <f t="shared" si="125"/>
        <v>1</v>
      </c>
    </row>
    <row r="168" spans="1:86" x14ac:dyDescent="0.25">
      <c r="A168" s="31" t="s">
        <v>236</v>
      </c>
      <c r="B168" s="31" t="s">
        <v>233</v>
      </c>
      <c r="C168" s="32">
        <v>76188</v>
      </c>
      <c r="D168" s="32" t="b">
        <f t="shared" si="90"/>
        <v>1</v>
      </c>
      <c r="E168" s="32" t="b">
        <f t="shared" si="90"/>
        <v>1</v>
      </c>
      <c r="F168" s="4">
        <v>34.99</v>
      </c>
      <c r="G168" s="5">
        <v>34.99</v>
      </c>
      <c r="H168" s="6">
        <f t="shared" si="91"/>
        <v>0</v>
      </c>
      <c r="I168" s="7">
        <f t="shared" si="92"/>
        <v>0</v>
      </c>
      <c r="J168" s="8">
        <v>34.99</v>
      </c>
      <c r="K168" s="5">
        <v>34.99</v>
      </c>
      <c r="L168" s="6">
        <f t="shared" si="93"/>
        <v>0</v>
      </c>
      <c r="M168" s="7">
        <f t="shared" si="94"/>
        <v>0</v>
      </c>
      <c r="N168" s="8">
        <v>39.99</v>
      </c>
      <c r="O168" s="5">
        <v>39.99</v>
      </c>
      <c r="P168" s="6">
        <f t="shared" si="95"/>
        <v>0</v>
      </c>
      <c r="Q168" s="7">
        <f t="shared" si="96"/>
        <v>0</v>
      </c>
      <c r="R168" s="8">
        <v>44.95</v>
      </c>
      <c r="S168" s="5">
        <v>44.95</v>
      </c>
      <c r="T168" s="6">
        <f t="shared" si="97"/>
        <v>0</v>
      </c>
      <c r="U168" s="7">
        <f t="shared" si="98"/>
        <v>0</v>
      </c>
      <c r="V168" s="8">
        <v>39.99</v>
      </c>
      <c r="W168" s="5">
        <v>34.99</v>
      </c>
      <c r="X168" s="6">
        <f t="shared" si="99"/>
        <v>-5</v>
      </c>
      <c r="Y168" s="7">
        <f t="shared" si="100"/>
        <v>-12.5</v>
      </c>
      <c r="Z168" s="8">
        <v>39.99</v>
      </c>
      <c r="AA168" s="5">
        <v>39.99</v>
      </c>
      <c r="AB168" s="6">
        <f t="shared" si="101"/>
        <v>0</v>
      </c>
      <c r="AC168" s="7">
        <f t="shared" si="102"/>
        <v>0</v>
      </c>
      <c r="AD168" s="8">
        <v>34.99</v>
      </c>
      <c r="AE168" s="5">
        <v>34.99</v>
      </c>
      <c r="AF168" s="6">
        <f t="shared" si="103"/>
        <v>0</v>
      </c>
      <c r="AG168" s="7">
        <f t="shared" si="104"/>
        <v>0</v>
      </c>
      <c r="AH168" s="8">
        <v>34.99</v>
      </c>
      <c r="AI168" s="5">
        <v>34.99</v>
      </c>
      <c r="AJ168" s="6">
        <f t="shared" si="105"/>
        <v>0</v>
      </c>
      <c r="AK168" s="7">
        <f t="shared" si="106"/>
        <v>0</v>
      </c>
      <c r="AL168" s="8">
        <v>39.99</v>
      </c>
      <c r="AM168" s="5">
        <v>39.99</v>
      </c>
      <c r="AN168" s="6">
        <f t="shared" si="107"/>
        <v>0</v>
      </c>
      <c r="AO168" s="7">
        <f t="shared" si="108"/>
        <v>0</v>
      </c>
      <c r="AP168" s="8">
        <v>39.99</v>
      </c>
      <c r="AQ168" s="5">
        <v>39.99</v>
      </c>
      <c r="AR168" s="6">
        <f t="shared" si="109"/>
        <v>0</v>
      </c>
      <c r="AS168" s="7">
        <f t="shared" si="110"/>
        <v>0</v>
      </c>
      <c r="AT168" s="8">
        <v>34.99</v>
      </c>
      <c r="AU168" s="5">
        <v>34.99</v>
      </c>
      <c r="AV168" s="6">
        <f t="shared" si="111"/>
        <v>0</v>
      </c>
      <c r="AW168" s="7">
        <f t="shared" si="112"/>
        <v>0</v>
      </c>
      <c r="AX168" s="8">
        <v>34.99</v>
      </c>
      <c r="AY168" s="5">
        <v>34.99</v>
      </c>
      <c r="AZ168" s="6">
        <f t="shared" si="113"/>
        <v>0</v>
      </c>
      <c r="BA168" s="7">
        <f t="shared" si="114"/>
        <v>0</v>
      </c>
      <c r="BB168" s="8">
        <v>34.99</v>
      </c>
      <c r="BC168" s="5">
        <v>34.99</v>
      </c>
      <c r="BD168" s="6">
        <f t="shared" si="115"/>
        <v>0</v>
      </c>
      <c r="BE168" s="7">
        <f t="shared" si="116"/>
        <v>0</v>
      </c>
      <c r="BF168" s="8">
        <v>39.99</v>
      </c>
      <c r="BG168" s="5">
        <v>34.99</v>
      </c>
      <c r="BH168" s="6">
        <f t="shared" si="117"/>
        <v>-5</v>
      </c>
      <c r="BI168" s="7">
        <f t="shared" si="118"/>
        <v>-12.5</v>
      </c>
      <c r="BJ168" s="8">
        <v>34.99</v>
      </c>
      <c r="BK168" s="5">
        <v>34.99</v>
      </c>
      <c r="BL168" s="6">
        <f t="shared" si="119"/>
        <v>0</v>
      </c>
      <c r="BM168" s="7">
        <f t="shared" si="120"/>
        <v>0</v>
      </c>
      <c r="BN168" s="8">
        <v>39.99</v>
      </c>
      <c r="BO168" s="5">
        <v>34.99</v>
      </c>
      <c r="BP168" s="6">
        <f t="shared" si="121"/>
        <v>-5</v>
      </c>
      <c r="BQ168" s="7">
        <f t="shared" si="122"/>
        <v>-12.5</v>
      </c>
      <c r="BR168" s="8">
        <v>39.99</v>
      </c>
      <c r="BS168" s="5">
        <v>34.99</v>
      </c>
      <c r="BT168" s="6">
        <f t="shared" si="123"/>
        <v>-5</v>
      </c>
      <c r="BU168" s="7">
        <f t="shared" si="124"/>
        <v>-12.5</v>
      </c>
      <c r="BV168">
        <f t="shared" si="126"/>
        <v>34.99</v>
      </c>
      <c r="BW168">
        <f t="shared" si="126"/>
        <v>34.99</v>
      </c>
      <c r="BX168">
        <f t="shared" si="127"/>
        <v>44.95</v>
      </c>
      <c r="BY168">
        <f t="shared" si="127"/>
        <v>44.95</v>
      </c>
      <c r="BZ168">
        <f t="shared" si="128"/>
        <v>37.93</v>
      </c>
      <c r="CA168">
        <f t="shared" si="128"/>
        <v>36.75</v>
      </c>
      <c r="CB168">
        <f t="shared" si="129"/>
        <v>2.99</v>
      </c>
      <c r="CC168">
        <f t="shared" si="129"/>
        <v>2.93</v>
      </c>
      <c r="CD168">
        <f t="shared" si="130"/>
        <v>9.9600000000000009</v>
      </c>
      <c r="CE168">
        <f t="shared" si="130"/>
        <v>9.9600000000000009</v>
      </c>
      <c r="CF168">
        <f t="shared" si="131"/>
        <v>26.3</v>
      </c>
      <c r="CG168">
        <f t="shared" si="131"/>
        <v>27.1</v>
      </c>
      <c r="CH168" s="20" t="b">
        <f t="shared" si="125"/>
        <v>1</v>
      </c>
    </row>
    <row r="169" spans="1:86" x14ac:dyDescent="0.25">
      <c r="A169" s="31" t="s">
        <v>237</v>
      </c>
      <c r="B169" s="31" t="s">
        <v>233</v>
      </c>
      <c r="C169" s="32">
        <v>76238</v>
      </c>
      <c r="D169" s="32" t="b">
        <f t="shared" si="90"/>
        <v>1</v>
      </c>
      <c r="E169" s="32" t="b">
        <f t="shared" si="90"/>
        <v>1</v>
      </c>
      <c r="F169" s="4">
        <v>59.99</v>
      </c>
      <c r="G169" s="5">
        <v>59.99</v>
      </c>
      <c r="H169" s="6">
        <f t="shared" si="91"/>
        <v>0</v>
      </c>
      <c r="I169" s="7">
        <f t="shared" si="92"/>
        <v>0</v>
      </c>
      <c r="J169" s="8">
        <v>59.99</v>
      </c>
      <c r="K169" s="5">
        <v>59.99</v>
      </c>
      <c r="L169" s="6">
        <f t="shared" si="93"/>
        <v>0</v>
      </c>
      <c r="M169" s="7">
        <f t="shared" si="94"/>
        <v>0</v>
      </c>
      <c r="N169" s="8">
        <v>69.989999999999995</v>
      </c>
      <c r="O169" s="5">
        <v>69.989999999999995</v>
      </c>
      <c r="P169" s="6">
        <f t="shared" si="95"/>
        <v>0</v>
      </c>
      <c r="Q169" s="7">
        <f t="shared" si="96"/>
        <v>0</v>
      </c>
      <c r="R169" s="8">
        <v>74.95</v>
      </c>
      <c r="S169" s="5">
        <v>74.95</v>
      </c>
      <c r="T169" s="6">
        <f t="shared" si="97"/>
        <v>0</v>
      </c>
      <c r="U169" s="7">
        <f t="shared" si="98"/>
        <v>0</v>
      </c>
      <c r="V169" s="8">
        <v>59.99</v>
      </c>
      <c r="W169" s="5">
        <v>59.99</v>
      </c>
      <c r="X169" s="6">
        <f t="shared" si="99"/>
        <v>0</v>
      </c>
      <c r="Y169" s="7">
        <f t="shared" si="100"/>
        <v>0</v>
      </c>
      <c r="Z169" s="8">
        <v>69.989999999999995</v>
      </c>
      <c r="AA169" s="5">
        <v>69.989999999999995</v>
      </c>
      <c r="AB169" s="6">
        <f t="shared" si="101"/>
        <v>0</v>
      </c>
      <c r="AC169" s="7">
        <f t="shared" si="102"/>
        <v>0</v>
      </c>
      <c r="AD169" s="8">
        <v>59.99</v>
      </c>
      <c r="AE169" s="5">
        <v>59.99</v>
      </c>
      <c r="AF169" s="6">
        <f t="shared" si="103"/>
        <v>0</v>
      </c>
      <c r="AG169" s="7">
        <f t="shared" si="104"/>
        <v>0</v>
      </c>
      <c r="AH169" s="8">
        <v>59.99</v>
      </c>
      <c r="AI169" s="5">
        <v>59.99</v>
      </c>
      <c r="AJ169" s="6">
        <f t="shared" si="105"/>
        <v>0</v>
      </c>
      <c r="AK169" s="7">
        <f t="shared" si="106"/>
        <v>0</v>
      </c>
      <c r="AL169" s="8">
        <v>69.989999999999995</v>
      </c>
      <c r="AM169" s="5">
        <v>69.989999999999995</v>
      </c>
      <c r="AN169" s="6">
        <f t="shared" si="107"/>
        <v>0</v>
      </c>
      <c r="AO169" s="7">
        <f t="shared" si="108"/>
        <v>0</v>
      </c>
      <c r="AP169" s="8">
        <v>69.989999999999995</v>
      </c>
      <c r="AQ169" s="5">
        <v>69.989999999999995</v>
      </c>
      <c r="AR169" s="6">
        <f t="shared" si="109"/>
        <v>0</v>
      </c>
      <c r="AS169" s="7">
        <f t="shared" si="110"/>
        <v>0</v>
      </c>
      <c r="AT169" s="8">
        <v>59.99</v>
      </c>
      <c r="AU169" s="5">
        <v>59.99</v>
      </c>
      <c r="AV169" s="6">
        <f t="shared" si="111"/>
        <v>0</v>
      </c>
      <c r="AW169" s="7">
        <f t="shared" si="112"/>
        <v>0</v>
      </c>
      <c r="AX169" s="8">
        <v>59.99</v>
      </c>
      <c r="AY169" s="5">
        <v>59.99</v>
      </c>
      <c r="AZ169" s="6">
        <f t="shared" si="113"/>
        <v>0</v>
      </c>
      <c r="BA169" s="7">
        <f t="shared" si="114"/>
        <v>0</v>
      </c>
      <c r="BB169" s="8">
        <v>59.99</v>
      </c>
      <c r="BC169" s="5">
        <v>59.99</v>
      </c>
      <c r="BD169" s="6">
        <f t="shared" si="115"/>
        <v>0</v>
      </c>
      <c r="BE169" s="7">
        <f t="shared" si="116"/>
        <v>0</v>
      </c>
      <c r="BF169" s="8">
        <v>59.99</v>
      </c>
      <c r="BG169" s="5">
        <v>59.99</v>
      </c>
      <c r="BH169" s="6">
        <f t="shared" si="117"/>
        <v>0</v>
      </c>
      <c r="BI169" s="7">
        <f t="shared" si="118"/>
        <v>0</v>
      </c>
      <c r="BJ169" s="8">
        <v>59.99</v>
      </c>
      <c r="BK169" s="5">
        <v>59.99</v>
      </c>
      <c r="BL169" s="6">
        <f t="shared" si="119"/>
        <v>0</v>
      </c>
      <c r="BM169" s="7">
        <f t="shared" si="120"/>
        <v>0</v>
      </c>
      <c r="BN169" s="8">
        <v>69.989999999999995</v>
      </c>
      <c r="BO169" s="5">
        <v>59.99</v>
      </c>
      <c r="BP169" s="6">
        <f t="shared" si="121"/>
        <v>-9.9999999999999929</v>
      </c>
      <c r="BQ169" s="7">
        <f t="shared" si="122"/>
        <v>-14.3</v>
      </c>
      <c r="BR169" s="8">
        <v>59.99</v>
      </c>
      <c r="BS169" s="5">
        <v>59.99</v>
      </c>
      <c r="BT169" s="6">
        <f t="shared" si="123"/>
        <v>0</v>
      </c>
      <c r="BU169" s="7">
        <f t="shared" si="124"/>
        <v>0</v>
      </c>
      <c r="BV169">
        <f t="shared" si="126"/>
        <v>59.99</v>
      </c>
      <c r="BW169">
        <f t="shared" si="126"/>
        <v>59.99</v>
      </c>
      <c r="BX169">
        <f t="shared" si="127"/>
        <v>74.95</v>
      </c>
      <c r="BY169">
        <f t="shared" si="127"/>
        <v>74.95</v>
      </c>
      <c r="BZ169">
        <f t="shared" si="128"/>
        <v>63.81</v>
      </c>
      <c r="CA169">
        <f t="shared" si="128"/>
        <v>63.22</v>
      </c>
      <c r="CB169">
        <f t="shared" si="129"/>
        <v>5.29</v>
      </c>
      <c r="CC169">
        <f t="shared" si="129"/>
        <v>5.12</v>
      </c>
      <c r="CD169">
        <f t="shared" si="130"/>
        <v>14.96</v>
      </c>
      <c r="CE169">
        <f t="shared" si="130"/>
        <v>14.96</v>
      </c>
      <c r="CF169">
        <f t="shared" si="131"/>
        <v>23.4</v>
      </c>
      <c r="CG169">
        <f t="shared" si="131"/>
        <v>23.7</v>
      </c>
      <c r="CH169" s="20" t="b">
        <f t="shared" si="125"/>
        <v>1</v>
      </c>
    </row>
    <row r="170" spans="1:86" x14ac:dyDescent="0.25">
      <c r="A170" s="31" t="s">
        <v>238</v>
      </c>
      <c r="B170" s="31" t="s">
        <v>233</v>
      </c>
      <c r="C170" s="32">
        <v>76240</v>
      </c>
      <c r="D170" s="32" t="b">
        <f t="shared" si="90"/>
        <v>1</v>
      </c>
      <c r="E170" s="32" t="b">
        <f t="shared" si="90"/>
        <v>1</v>
      </c>
      <c r="F170" s="4">
        <v>229.99</v>
      </c>
      <c r="G170" s="5">
        <v>229.99</v>
      </c>
      <c r="H170" s="6">
        <f t="shared" si="91"/>
        <v>0</v>
      </c>
      <c r="I170" s="7">
        <f t="shared" si="92"/>
        <v>0</v>
      </c>
      <c r="J170" s="8">
        <v>229.99</v>
      </c>
      <c r="K170" s="5">
        <v>229.99</v>
      </c>
      <c r="L170" s="6">
        <f t="shared" si="93"/>
        <v>0</v>
      </c>
      <c r="M170" s="7">
        <f t="shared" si="94"/>
        <v>0</v>
      </c>
      <c r="N170" s="8">
        <v>229.99</v>
      </c>
      <c r="O170" s="5">
        <v>229.99</v>
      </c>
      <c r="P170" s="6">
        <f t="shared" si="95"/>
        <v>0</v>
      </c>
      <c r="Q170" s="7">
        <f t="shared" si="96"/>
        <v>0</v>
      </c>
      <c r="R170" s="8">
        <v>229.95</v>
      </c>
      <c r="S170" s="5">
        <v>229.95</v>
      </c>
      <c r="T170" s="6">
        <f t="shared" si="97"/>
        <v>0</v>
      </c>
      <c r="U170" s="7">
        <f t="shared" si="98"/>
        <v>0</v>
      </c>
      <c r="V170" s="8">
        <v>229.99</v>
      </c>
      <c r="W170" s="5">
        <v>229.99</v>
      </c>
      <c r="X170" s="6">
        <f t="shared" si="99"/>
        <v>0</v>
      </c>
      <c r="Y170" s="7">
        <f t="shared" si="100"/>
        <v>0</v>
      </c>
      <c r="Z170" s="8">
        <v>229.99</v>
      </c>
      <c r="AA170" s="5">
        <v>229.99</v>
      </c>
      <c r="AB170" s="6">
        <f t="shared" si="101"/>
        <v>0</v>
      </c>
      <c r="AC170" s="7">
        <f t="shared" si="102"/>
        <v>0</v>
      </c>
      <c r="AD170" s="8">
        <v>229.99</v>
      </c>
      <c r="AE170" s="5">
        <v>229.99</v>
      </c>
      <c r="AF170" s="6">
        <f t="shared" si="103"/>
        <v>0</v>
      </c>
      <c r="AG170" s="7">
        <f t="shared" si="104"/>
        <v>0</v>
      </c>
      <c r="AH170" s="8">
        <v>229.99</v>
      </c>
      <c r="AI170" s="5">
        <v>229.99</v>
      </c>
      <c r="AJ170" s="6">
        <f t="shared" si="105"/>
        <v>0</v>
      </c>
      <c r="AK170" s="7">
        <f t="shared" si="106"/>
        <v>0</v>
      </c>
      <c r="AL170" s="8">
        <v>229.99</v>
      </c>
      <c r="AM170" s="5">
        <v>229.99</v>
      </c>
      <c r="AN170" s="6">
        <f t="shared" si="107"/>
        <v>0</v>
      </c>
      <c r="AO170" s="7">
        <f t="shared" si="108"/>
        <v>0</v>
      </c>
      <c r="AP170" s="8">
        <v>229.99</v>
      </c>
      <c r="AQ170" s="5">
        <v>229.99</v>
      </c>
      <c r="AR170" s="6">
        <f t="shared" si="109"/>
        <v>0</v>
      </c>
      <c r="AS170" s="7">
        <f t="shared" si="110"/>
        <v>0</v>
      </c>
      <c r="AT170" s="8">
        <v>229.99</v>
      </c>
      <c r="AU170" s="5">
        <v>229.99</v>
      </c>
      <c r="AV170" s="6">
        <f t="shared" si="111"/>
        <v>0</v>
      </c>
      <c r="AW170" s="7">
        <f t="shared" si="112"/>
        <v>0</v>
      </c>
      <c r="AX170" s="8">
        <v>229.99</v>
      </c>
      <c r="AY170" s="5">
        <v>229.99</v>
      </c>
      <c r="AZ170" s="6">
        <f t="shared" si="113"/>
        <v>0</v>
      </c>
      <c r="BA170" s="7">
        <f t="shared" si="114"/>
        <v>0</v>
      </c>
      <c r="BB170" s="8">
        <v>229.99</v>
      </c>
      <c r="BC170" s="5">
        <v>229.99</v>
      </c>
      <c r="BD170" s="6">
        <f t="shared" si="115"/>
        <v>0</v>
      </c>
      <c r="BE170" s="7">
        <f t="shared" si="116"/>
        <v>0</v>
      </c>
      <c r="BF170" s="8">
        <v>229.99</v>
      </c>
      <c r="BG170" s="5">
        <v>229.99</v>
      </c>
      <c r="BH170" s="6">
        <f t="shared" si="117"/>
        <v>0</v>
      </c>
      <c r="BI170" s="7">
        <f t="shared" si="118"/>
        <v>0</v>
      </c>
      <c r="BJ170" s="8">
        <v>229.99</v>
      </c>
      <c r="BK170" s="5">
        <v>229.99</v>
      </c>
      <c r="BL170" s="6">
        <f t="shared" si="119"/>
        <v>0</v>
      </c>
      <c r="BM170" s="7">
        <f t="shared" si="120"/>
        <v>0</v>
      </c>
      <c r="BN170" s="8">
        <v>229.99</v>
      </c>
      <c r="BO170" s="5">
        <v>229.99</v>
      </c>
      <c r="BP170" s="6">
        <f t="shared" si="121"/>
        <v>0</v>
      </c>
      <c r="BQ170" s="7">
        <f t="shared" si="122"/>
        <v>0</v>
      </c>
      <c r="BR170" s="8">
        <v>229.99</v>
      </c>
      <c r="BS170" s="5">
        <v>229.99</v>
      </c>
      <c r="BT170" s="6">
        <f t="shared" si="123"/>
        <v>0</v>
      </c>
      <c r="BU170" s="7">
        <f t="shared" si="124"/>
        <v>0</v>
      </c>
      <c r="BV170">
        <f t="shared" si="126"/>
        <v>229.95</v>
      </c>
      <c r="BW170">
        <f t="shared" si="126"/>
        <v>229.95</v>
      </c>
      <c r="BX170">
        <f t="shared" si="127"/>
        <v>229.99</v>
      </c>
      <c r="BY170">
        <f t="shared" si="127"/>
        <v>229.99</v>
      </c>
      <c r="BZ170">
        <f t="shared" si="128"/>
        <v>229.99</v>
      </c>
      <c r="CA170">
        <f t="shared" si="128"/>
        <v>229.99</v>
      </c>
      <c r="CB170">
        <f t="shared" si="129"/>
        <v>0.01</v>
      </c>
      <c r="CC170">
        <f t="shared" si="129"/>
        <v>0.01</v>
      </c>
      <c r="CD170">
        <f t="shared" si="130"/>
        <v>0.04</v>
      </c>
      <c r="CE170">
        <f t="shared" si="130"/>
        <v>0.04</v>
      </c>
      <c r="CF170">
        <f t="shared" si="131"/>
        <v>0</v>
      </c>
      <c r="CG170">
        <f t="shared" si="131"/>
        <v>0</v>
      </c>
      <c r="CH170" s="20" t="b">
        <f t="shared" si="125"/>
        <v>0</v>
      </c>
    </row>
    <row r="171" spans="1:86" x14ac:dyDescent="0.25">
      <c r="A171" s="31" t="s">
        <v>239</v>
      </c>
      <c r="B171" s="31" t="s">
        <v>240</v>
      </c>
      <c r="C171" s="32">
        <v>76900</v>
      </c>
      <c r="D171" s="32" t="b">
        <f t="shared" si="90"/>
        <v>1</v>
      </c>
      <c r="E171" s="32" t="b">
        <f t="shared" si="90"/>
        <v>1</v>
      </c>
      <c r="F171" s="4">
        <v>19.989999999999998</v>
      </c>
      <c r="G171" s="5">
        <v>19.989999999999998</v>
      </c>
      <c r="H171" s="6">
        <f t="shared" si="91"/>
        <v>0</v>
      </c>
      <c r="I171" s="7">
        <f t="shared" si="92"/>
        <v>0</v>
      </c>
      <c r="J171" s="8">
        <v>19.989999999999998</v>
      </c>
      <c r="K171" s="5">
        <v>19.989999999999998</v>
      </c>
      <c r="L171" s="6">
        <f t="shared" si="93"/>
        <v>0</v>
      </c>
      <c r="M171" s="7">
        <f t="shared" si="94"/>
        <v>0</v>
      </c>
      <c r="N171" s="8">
        <v>22.99</v>
      </c>
      <c r="O171" s="5">
        <v>22.99</v>
      </c>
      <c r="P171" s="6">
        <f t="shared" si="95"/>
        <v>0</v>
      </c>
      <c r="Q171" s="7">
        <f t="shared" si="96"/>
        <v>0</v>
      </c>
      <c r="R171" s="8">
        <v>24.95</v>
      </c>
      <c r="S171" s="5">
        <v>24.95</v>
      </c>
      <c r="T171" s="6">
        <f t="shared" si="97"/>
        <v>0</v>
      </c>
      <c r="U171" s="7">
        <f t="shared" si="98"/>
        <v>0</v>
      </c>
      <c r="V171" s="8">
        <v>19.989999999999998</v>
      </c>
      <c r="W171" s="5">
        <v>19.989999999999998</v>
      </c>
      <c r="X171" s="6">
        <f t="shared" si="99"/>
        <v>0</v>
      </c>
      <c r="Y171" s="7">
        <f t="shared" si="100"/>
        <v>0</v>
      </c>
      <c r="Z171" s="8">
        <v>23.99</v>
      </c>
      <c r="AA171" s="5">
        <v>23.99</v>
      </c>
      <c r="AB171" s="6">
        <f t="shared" si="101"/>
        <v>0</v>
      </c>
      <c r="AC171" s="7">
        <f t="shared" si="102"/>
        <v>0</v>
      </c>
      <c r="AD171" s="8">
        <v>19.989999999999998</v>
      </c>
      <c r="AE171" s="5">
        <v>19.989999999999998</v>
      </c>
      <c r="AF171" s="6">
        <f t="shared" si="103"/>
        <v>0</v>
      </c>
      <c r="AG171" s="7">
        <f t="shared" si="104"/>
        <v>0</v>
      </c>
      <c r="AH171" s="8">
        <v>19.989999999999998</v>
      </c>
      <c r="AI171" s="5">
        <v>19.989999999999998</v>
      </c>
      <c r="AJ171" s="6">
        <f t="shared" si="105"/>
        <v>0</v>
      </c>
      <c r="AK171" s="7">
        <f t="shared" si="106"/>
        <v>0</v>
      </c>
      <c r="AL171" s="8">
        <v>22.99</v>
      </c>
      <c r="AM171" s="5">
        <v>22.99</v>
      </c>
      <c r="AN171" s="6">
        <f t="shared" si="107"/>
        <v>0</v>
      </c>
      <c r="AO171" s="7">
        <f t="shared" si="108"/>
        <v>0</v>
      </c>
      <c r="AP171" s="8">
        <v>22.99</v>
      </c>
      <c r="AQ171" s="5">
        <v>22.99</v>
      </c>
      <c r="AR171" s="6">
        <f t="shared" si="109"/>
        <v>0</v>
      </c>
      <c r="AS171" s="7">
        <f t="shared" si="110"/>
        <v>0</v>
      </c>
      <c r="AT171" s="8">
        <v>19.989999999999998</v>
      </c>
      <c r="AU171" s="5">
        <v>19.989999999999998</v>
      </c>
      <c r="AV171" s="6">
        <f t="shared" si="111"/>
        <v>0</v>
      </c>
      <c r="AW171" s="7">
        <f t="shared" si="112"/>
        <v>0</v>
      </c>
      <c r="AX171" s="8">
        <v>19.989999999999998</v>
      </c>
      <c r="AY171" s="5">
        <v>19.989999999999998</v>
      </c>
      <c r="AZ171" s="6">
        <f t="shared" si="113"/>
        <v>0</v>
      </c>
      <c r="BA171" s="7">
        <f t="shared" si="114"/>
        <v>0</v>
      </c>
      <c r="BB171" s="8">
        <v>19.989999999999998</v>
      </c>
      <c r="BC171" s="5">
        <v>19.989999999999998</v>
      </c>
      <c r="BD171" s="6">
        <f t="shared" si="115"/>
        <v>0</v>
      </c>
      <c r="BE171" s="7">
        <f t="shared" si="116"/>
        <v>0</v>
      </c>
      <c r="BF171" s="8">
        <v>19.989999999999998</v>
      </c>
      <c r="BG171" s="5">
        <v>19.989999999999998</v>
      </c>
      <c r="BH171" s="6">
        <f t="shared" si="117"/>
        <v>0</v>
      </c>
      <c r="BI171" s="7">
        <f t="shared" si="118"/>
        <v>0</v>
      </c>
      <c r="BJ171" s="8">
        <v>19.489999999999998</v>
      </c>
      <c r="BK171" s="5">
        <v>18.989999999999998</v>
      </c>
      <c r="BL171" s="6">
        <f t="shared" si="119"/>
        <v>-0.5</v>
      </c>
      <c r="BM171" s="7">
        <f t="shared" si="120"/>
        <v>-2.6</v>
      </c>
      <c r="BN171" s="8">
        <v>21.99</v>
      </c>
      <c r="BO171" s="5">
        <v>21.99</v>
      </c>
      <c r="BP171" s="6">
        <f t="shared" si="121"/>
        <v>0</v>
      </c>
      <c r="BQ171" s="7">
        <f t="shared" si="122"/>
        <v>0</v>
      </c>
      <c r="BR171" s="8">
        <v>19.989999999999998</v>
      </c>
      <c r="BS171" s="5">
        <v>19.989999999999998</v>
      </c>
      <c r="BT171" s="6">
        <f t="shared" si="123"/>
        <v>0</v>
      </c>
      <c r="BU171" s="7">
        <f t="shared" si="124"/>
        <v>0</v>
      </c>
      <c r="BV171">
        <f t="shared" si="126"/>
        <v>19.489999999999998</v>
      </c>
      <c r="BW171">
        <f t="shared" si="126"/>
        <v>18.989999999999998</v>
      </c>
      <c r="BX171">
        <f t="shared" si="127"/>
        <v>24.95</v>
      </c>
      <c r="BY171">
        <f t="shared" si="127"/>
        <v>24.95</v>
      </c>
      <c r="BZ171">
        <f t="shared" si="128"/>
        <v>21.13</v>
      </c>
      <c r="CA171">
        <f t="shared" si="128"/>
        <v>21.11</v>
      </c>
      <c r="CB171">
        <f t="shared" si="129"/>
        <v>1.71</v>
      </c>
      <c r="CC171">
        <f t="shared" si="129"/>
        <v>1.74</v>
      </c>
      <c r="CD171">
        <f t="shared" si="130"/>
        <v>5.46</v>
      </c>
      <c r="CE171">
        <f t="shared" si="130"/>
        <v>5.96</v>
      </c>
      <c r="CF171">
        <f t="shared" si="131"/>
        <v>25.8</v>
      </c>
      <c r="CG171">
        <f t="shared" si="131"/>
        <v>28.2</v>
      </c>
      <c r="CH171" s="20" t="b">
        <f t="shared" si="125"/>
        <v>1</v>
      </c>
    </row>
    <row r="172" spans="1:86" x14ac:dyDescent="0.25">
      <c r="A172" s="31" t="s">
        <v>241</v>
      </c>
      <c r="B172" s="31" t="s">
        <v>240</v>
      </c>
      <c r="C172" s="32">
        <v>76902</v>
      </c>
      <c r="D172" s="32" t="b">
        <f t="shared" si="90"/>
        <v>1</v>
      </c>
      <c r="E172" s="32" t="b">
        <f t="shared" si="90"/>
        <v>1</v>
      </c>
      <c r="F172" s="4">
        <v>19.989999999999998</v>
      </c>
      <c r="G172" s="5">
        <v>19.989999999999998</v>
      </c>
      <c r="H172" s="6">
        <f t="shared" si="91"/>
        <v>0</v>
      </c>
      <c r="I172" s="7">
        <f t="shared" si="92"/>
        <v>0</v>
      </c>
      <c r="J172" s="8">
        <v>19.989999999999998</v>
      </c>
      <c r="K172" s="5">
        <v>19.989999999999998</v>
      </c>
      <c r="L172" s="6">
        <f t="shared" si="93"/>
        <v>0</v>
      </c>
      <c r="M172" s="7">
        <f t="shared" si="94"/>
        <v>0</v>
      </c>
      <c r="N172" s="8">
        <v>22.99</v>
      </c>
      <c r="O172" s="5">
        <v>22.99</v>
      </c>
      <c r="P172" s="6">
        <f t="shared" si="95"/>
        <v>0</v>
      </c>
      <c r="Q172" s="7">
        <f t="shared" si="96"/>
        <v>0</v>
      </c>
      <c r="R172" s="8">
        <v>24.95</v>
      </c>
      <c r="S172" s="5">
        <v>24.95</v>
      </c>
      <c r="T172" s="6">
        <f t="shared" si="97"/>
        <v>0</v>
      </c>
      <c r="U172" s="7">
        <f t="shared" si="98"/>
        <v>0</v>
      </c>
      <c r="V172" s="8">
        <v>19.989999999999998</v>
      </c>
      <c r="W172" s="5">
        <v>19.989999999999998</v>
      </c>
      <c r="X172" s="6">
        <f t="shared" si="99"/>
        <v>0</v>
      </c>
      <c r="Y172" s="7">
        <f t="shared" si="100"/>
        <v>0</v>
      </c>
      <c r="Z172" s="8">
        <v>23.99</v>
      </c>
      <c r="AA172" s="5">
        <v>23.99</v>
      </c>
      <c r="AB172" s="6">
        <f t="shared" si="101"/>
        <v>0</v>
      </c>
      <c r="AC172" s="7">
        <f t="shared" si="102"/>
        <v>0</v>
      </c>
      <c r="AD172" s="8">
        <v>19.989999999999998</v>
      </c>
      <c r="AE172" s="5">
        <v>19.989999999999998</v>
      </c>
      <c r="AF172" s="6">
        <f t="shared" si="103"/>
        <v>0</v>
      </c>
      <c r="AG172" s="7">
        <f t="shared" si="104"/>
        <v>0</v>
      </c>
      <c r="AH172" s="8">
        <v>19.989999999999998</v>
      </c>
      <c r="AI172" s="5">
        <v>19.989999999999998</v>
      </c>
      <c r="AJ172" s="6">
        <f t="shared" si="105"/>
        <v>0</v>
      </c>
      <c r="AK172" s="7">
        <f t="shared" si="106"/>
        <v>0</v>
      </c>
      <c r="AL172" s="8">
        <v>22.99</v>
      </c>
      <c r="AM172" s="5">
        <v>22.99</v>
      </c>
      <c r="AN172" s="6">
        <f t="shared" si="107"/>
        <v>0</v>
      </c>
      <c r="AO172" s="7">
        <f t="shared" si="108"/>
        <v>0</v>
      </c>
      <c r="AP172" s="8">
        <v>22.99</v>
      </c>
      <c r="AQ172" s="5">
        <v>22.99</v>
      </c>
      <c r="AR172" s="6">
        <f t="shared" si="109"/>
        <v>0</v>
      </c>
      <c r="AS172" s="7">
        <f t="shared" si="110"/>
        <v>0</v>
      </c>
      <c r="AT172" s="8">
        <v>19.989999999999998</v>
      </c>
      <c r="AU172" s="5">
        <v>19.989999999999998</v>
      </c>
      <c r="AV172" s="6">
        <f t="shared" si="111"/>
        <v>0</v>
      </c>
      <c r="AW172" s="7">
        <f t="shared" si="112"/>
        <v>0</v>
      </c>
      <c r="AX172" s="8">
        <v>19.989999999999998</v>
      </c>
      <c r="AY172" s="5">
        <v>19.989999999999998</v>
      </c>
      <c r="AZ172" s="6">
        <f t="shared" si="113"/>
        <v>0</v>
      </c>
      <c r="BA172" s="7">
        <f t="shared" si="114"/>
        <v>0</v>
      </c>
      <c r="BB172" s="8">
        <v>19.989999999999998</v>
      </c>
      <c r="BC172" s="5">
        <v>19.989999999999998</v>
      </c>
      <c r="BD172" s="6">
        <f t="shared" si="115"/>
        <v>0</v>
      </c>
      <c r="BE172" s="7">
        <f t="shared" si="116"/>
        <v>0</v>
      </c>
      <c r="BF172" s="8">
        <v>19.989999999999998</v>
      </c>
      <c r="BG172" s="5">
        <v>19.989999999999998</v>
      </c>
      <c r="BH172" s="6">
        <f t="shared" si="117"/>
        <v>0</v>
      </c>
      <c r="BI172" s="7">
        <f t="shared" si="118"/>
        <v>0</v>
      </c>
      <c r="BJ172" s="8">
        <v>19.489999999999998</v>
      </c>
      <c r="BK172" s="5">
        <v>18.989999999999998</v>
      </c>
      <c r="BL172" s="6">
        <f t="shared" si="119"/>
        <v>-0.5</v>
      </c>
      <c r="BM172" s="7">
        <f t="shared" si="120"/>
        <v>-2.6</v>
      </c>
      <c r="BN172" s="8">
        <v>21.99</v>
      </c>
      <c r="BO172" s="5">
        <v>21.99</v>
      </c>
      <c r="BP172" s="6">
        <f t="shared" si="121"/>
        <v>0</v>
      </c>
      <c r="BQ172" s="7">
        <f t="shared" si="122"/>
        <v>0</v>
      </c>
      <c r="BR172" s="8">
        <v>19.989999999999998</v>
      </c>
      <c r="BS172" s="5">
        <v>19.989999999999998</v>
      </c>
      <c r="BT172" s="6">
        <f t="shared" si="123"/>
        <v>0</v>
      </c>
      <c r="BU172" s="7">
        <f t="shared" si="124"/>
        <v>0</v>
      </c>
      <c r="BV172">
        <f t="shared" si="126"/>
        <v>19.489999999999998</v>
      </c>
      <c r="BW172">
        <f t="shared" si="126"/>
        <v>18.989999999999998</v>
      </c>
      <c r="BX172">
        <f t="shared" si="127"/>
        <v>24.95</v>
      </c>
      <c r="BY172">
        <f t="shared" si="127"/>
        <v>24.95</v>
      </c>
      <c r="BZ172">
        <f t="shared" si="128"/>
        <v>21.13</v>
      </c>
      <c r="CA172">
        <f t="shared" si="128"/>
        <v>21.11</v>
      </c>
      <c r="CB172">
        <f t="shared" si="129"/>
        <v>1.71</v>
      </c>
      <c r="CC172">
        <f t="shared" si="129"/>
        <v>1.74</v>
      </c>
      <c r="CD172">
        <f t="shared" si="130"/>
        <v>5.46</v>
      </c>
      <c r="CE172">
        <f t="shared" si="130"/>
        <v>5.96</v>
      </c>
      <c r="CF172">
        <f t="shared" si="131"/>
        <v>25.8</v>
      </c>
      <c r="CG172">
        <f t="shared" si="131"/>
        <v>28.2</v>
      </c>
      <c r="CH172" s="20" t="b">
        <f t="shared" si="125"/>
        <v>1</v>
      </c>
    </row>
    <row r="173" spans="1:86" x14ac:dyDescent="0.25">
      <c r="A173" s="31" t="s">
        <v>242</v>
      </c>
      <c r="B173" s="31" t="s">
        <v>240</v>
      </c>
      <c r="C173" s="32">
        <v>76903</v>
      </c>
      <c r="D173" s="32" t="b">
        <f t="shared" si="90"/>
        <v>1</v>
      </c>
      <c r="E173" s="32" t="b">
        <f t="shared" si="90"/>
        <v>1</v>
      </c>
      <c r="F173" s="4">
        <v>39.99</v>
      </c>
      <c r="G173" s="5">
        <v>39.99</v>
      </c>
      <c r="H173" s="6">
        <f t="shared" si="91"/>
        <v>0</v>
      </c>
      <c r="I173" s="7">
        <f t="shared" si="92"/>
        <v>0</v>
      </c>
      <c r="J173" s="8">
        <v>39.99</v>
      </c>
      <c r="K173" s="5">
        <v>39.99</v>
      </c>
      <c r="L173" s="6">
        <f t="shared" si="93"/>
        <v>0</v>
      </c>
      <c r="M173" s="7">
        <f t="shared" si="94"/>
        <v>0</v>
      </c>
      <c r="N173" s="8">
        <v>44.99</v>
      </c>
      <c r="O173" s="5">
        <v>44.99</v>
      </c>
      <c r="P173" s="6">
        <f t="shared" si="95"/>
        <v>0</v>
      </c>
      <c r="Q173" s="7">
        <f t="shared" si="96"/>
        <v>0</v>
      </c>
      <c r="R173" s="8">
        <v>49.95</v>
      </c>
      <c r="S173" s="5">
        <v>49.95</v>
      </c>
      <c r="T173" s="6">
        <f t="shared" si="97"/>
        <v>0</v>
      </c>
      <c r="U173" s="7">
        <f t="shared" si="98"/>
        <v>0</v>
      </c>
      <c r="V173" s="8">
        <v>39.99</v>
      </c>
      <c r="W173" s="5">
        <v>39.99</v>
      </c>
      <c r="X173" s="6">
        <f t="shared" si="99"/>
        <v>0</v>
      </c>
      <c r="Y173" s="7">
        <f t="shared" si="100"/>
        <v>0</v>
      </c>
      <c r="Z173" s="8">
        <v>47.99</v>
      </c>
      <c r="AA173" s="5">
        <v>47.99</v>
      </c>
      <c r="AB173" s="6">
        <f t="shared" si="101"/>
        <v>0</v>
      </c>
      <c r="AC173" s="7">
        <f t="shared" si="102"/>
        <v>0</v>
      </c>
      <c r="AD173" s="8">
        <v>39.99</v>
      </c>
      <c r="AE173" s="5">
        <v>39.99</v>
      </c>
      <c r="AF173" s="6">
        <f t="shared" si="103"/>
        <v>0</v>
      </c>
      <c r="AG173" s="7">
        <f t="shared" si="104"/>
        <v>0</v>
      </c>
      <c r="AH173" s="8">
        <v>39.99</v>
      </c>
      <c r="AI173" s="5">
        <v>39.99</v>
      </c>
      <c r="AJ173" s="6">
        <f t="shared" si="105"/>
        <v>0</v>
      </c>
      <c r="AK173" s="7">
        <f t="shared" si="106"/>
        <v>0</v>
      </c>
      <c r="AL173" s="8">
        <v>44.99</v>
      </c>
      <c r="AM173" s="5">
        <v>44.99</v>
      </c>
      <c r="AN173" s="6">
        <f t="shared" si="107"/>
        <v>0</v>
      </c>
      <c r="AO173" s="7">
        <f t="shared" si="108"/>
        <v>0</v>
      </c>
      <c r="AP173" s="8">
        <v>44.99</v>
      </c>
      <c r="AQ173" s="5">
        <v>44.99</v>
      </c>
      <c r="AR173" s="6">
        <f t="shared" si="109"/>
        <v>0</v>
      </c>
      <c r="AS173" s="7">
        <f t="shared" si="110"/>
        <v>0</v>
      </c>
      <c r="AT173" s="8">
        <v>39.99</v>
      </c>
      <c r="AU173" s="5">
        <v>39.99</v>
      </c>
      <c r="AV173" s="6">
        <f t="shared" si="111"/>
        <v>0</v>
      </c>
      <c r="AW173" s="7">
        <f t="shared" si="112"/>
        <v>0</v>
      </c>
      <c r="AX173" s="8">
        <v>39.99</v>
      </c>
      <c r="AY173" s="5">
        <v>39.99</v>
      </c>
      <c r="AZ173" s="6">
        <f t="shared" si="113"/>
        <v>0</v>
      </c>
      <c r="BA173" s="7">
        <f t="shared" si="114"/>
        <v>0</v>
      </c>
      <c r="BB173" s="8">
        <v>39.99</v>
      </c>
      <c r="BC173" s="5">
        <v>39.99</v>
      </c>
      <c r="BD173" s="6">
        <f t="shared" si="115"/>
        <v>0</v>
      </c>
      <c r="BE173" s="7">
        <f t="shared" si="116"/>
        <v>0</v>
      </c>
      <c r="BF173" s="8">
        <v>39.99</v>
      </c>
      <c r="BG173" s="5">
        <v>39.99</v>
      </c>
      <c r="BH173" s="6">
        <f t="shared" si="117"/>
        <v>0</v>
      </c>
      <c r="BI173" s="7">
        <f t="shared" si="118"/>
        <v>0</v>
      </c>
      <c r="BJ173" s="8">
        <v>39.99</v>
      </c>
      <c r="BK173" s="5">
        <v>39.99</v>
      </c>
      <c r="BL173" s="6">
        <f t="shared" si="119"/>
        <v>0</v>
      </c>
      <c r="BM173" s="7">
        <f t="shared" si="120"/>
        <v>0</v>
      </c>
      <c r="BN173" s="8">
        <v>39.99</v>
      </c>
      <c r="BO173" s="5">
        <v>39.99</v>
      </c>
      <c r="BP173" s="6">
        <f t="shared" si="121"/>
        <v>0</v>
      </c>
      <c r="BQ173" s="7">
        <f t="shared" si="122"/>
        <v>0</v>
      </c>
      <c r="BR173" s="8">
        <v>39.99</v>
      </c>
      <c r="BS173" s="5">
        <v>39.99</v>
      </c>
      <c r="BT173" s="6">
        <f t="shared" si="123"/>
        <v>0</v>
      </c>
      <c r="BU173" s="7">
        <f t="shared" si="124"/>
        <v>0</v>
      </c>
      <c r="BV173">
        <f t="shared" si="126"/>
        <v>39.99</v>
      </c>
      <c r="BW173">
        <f t="shared" si="126"/>
        <v>39.99</v>
      </c>
      <c r="BX173">
        <f t="shared" si="127"/>
        <v>49.95</v>
      </c>
      <c r="BY173">
        <f t="shared" si="127"/>
        <v>49.95</v>
      </c>
      <c r="BZ173">
        <f t="shared" si="128"/>
        <v>41.93</v>
      </c>
      <c r="CA173">
        <f t="shared" si="128"/>
        <v>41.93</v>
      </c>
      <c r="CB173">
        <f t="shared" si="129"/>
        <v>3.2</v>
      </c>
      <c r="CC173">
        <f t="shared" si="129"/>
        <v>3.2</v>
      </c>
      <c r="CD173">
        <f t="shared" si="130"/>
        <v>9.9600000000000009</v>
      </c>
      <c r="CE173">
        <f t="shared" si="130"/>
        <v>9.9600000000000009</v>
      </c>
      <c r="CF173">
        <f t="shared" si="131"/>
        <v>23.8</v>
      </c>
      <c r="CG173">
        <f t="shared" si="131"/>
        <v>23.8</v>
      </c>
      <c r="CH173" s="20" t="b">
        <f t="shared" si="125"/>
        <v>0</v>
      </c>
    </row>
    <row r="174" spans="1:86" x14ac:dyDescent="0.25">
      <c r="A174" s="31" t="s">
        <v>243</v>
      </c>
      <c r="B174" s="31" t="s">
        <v>240</v>
      </c>
      <c r="C174" s="32">
        <v>76904</v>
      </c>
      <c r="D174" s="32" t="b">
        <f t="shared" si="90"/>
        <v>1</v>
      </c>
      <c r="E174" s="32" t="b">
        <f t="shared" si="90"/>
        <v>1</v>
      </c>
      <c r="F174" s="4">
        <v>59.99</v>
      </c>
      <c r="G174" s="5">
        <v>59.99</v>
      </c>
      <c r="H174" s="6">
        <f t="shared" si="91"/>
        <v>0</v>
      </c>
      <c r="I174" s="7">
        <f t="shared" si="92"/>
        <v>0</v>
      </c>
      <c r="J174" s="8">
        <v>59.99</v>
      </c>
      <c r="K174" s="5">
        <v>59.99</v>
      </c>
      <c r="L174" s="6">
        <f t="shared" si="93"/>
        <v>0</v>
      </c>
      <c r="M174" s="7">
        <f t="shared" si="94"/>
        <v>0</v>
      </c>
      <c r="N174" s="8">
        <v>69.989999999999995</v>
      </c>
      <c r="O174" s="5">
        <v>69.989999999999995</v>
      </c>
      <c r="P174" s="6">
        <f t="shared" si="95"/>
        <v>0</v>
      </c>
      <c r="Q174" s="7">
        <f t="shared" si="96"/>
        <v>0</v>
      </c>
      <c r="R174" s="8">
        <v>59.95</v>
      </c>
      <c r="S174" s="5">
        <v>59.95</v>
      </c>
      <c r="T174" s="6">
        <f t="shared" si="97"/>
        <v>0</v>
      </c>
      <c r="U174" s="7">
        <f t="shared" si="98"/>
        <v>0</v>
      </c>
      <c r="V174" s="8">
        <v>64.989999999999995</v>
      </c>
      <c r="W174" s="5">
        <v>59.99</v>
      </c>
      <c r="X174" s="6">
        <f t="shared" si="99"/>
        <v>-4.9999999999999929</v>
      </c>
      <c r="Y174" s="7">
        <f t="shared" si="100"/>
        <v>-7.7</v>
      </c>
      <c r="Z174" s="8">
        <v>59.99</v>
      </c>
      <c r="AA174" s="5">
        <v>59.99</v>
      </c>
      <c r="AB174" s="6">
        <f t="shared" si="101"/>
        <v>0</v>
      </c>
      <c r="AC174" s="7">
        <f t="shared" si="102"/>
        <v>0</v>
      </c>
      <c r="AD174" s="8">
        <v>59.99</v>
      </c>
      <c r="AE174" s="5">
        <v>59.99</v>
      </c>
      <c r="AF174" s="6">
        <f t="shared" si="103"/>
        <v>0</v>
      </c>
      <c r="AG174" s="7">
        <f t="shared" si="104"/>
        <v>0</v>
      </c>
      <c r="AH174" s="8">
        <v>59.99</v>
      </c>
      <c r="AI174" s="5">
        <v>59.99</v>
      </c>
      <c r="AJ174" s="6">
        <f t="shared" si="105"/>
        <v>0</v>
      </c>
      <c r="AK174" s="7">
        <f t="shared" si="106"/>
        <v>0</v>
      </c>
      <c r="AL174" s="8">
        <v>69.989999999999995</v>
      </c>
      <c r="AM174" s="5">
        <v>69.989999999999995</v>
      </c>
      <c r="AN174" s="6">
        <f t="shared" si="107"/>
        <v>0</v>
      </c>
      <c r="AO174" s="7">
        <f t="shared" si="108"/>
        <v>0</v>
      </c>
      <c r="AP174" s="8">
        <v>69.989999999999995</v>
      </c>
      <c r="AQ174" s="5">
        <v>69.989999999999995</v>
      </c>
      <c r="AR174" s="6">
        <f t="shared" si="109"/>
        <v>0</v>
      </c>
      <c r="AS174" s="7">
        <f t="shared" si="110"/>
        <v>0</v>
      </c>
      <c r="AT174" s="8">
        <v>59.99</v>
      </c>
      <c r="AU174" s="5">
        <v>59.99</v>
      </c>
      <c r="AV174" s="6">
        <f t="shared" si="111"/>
        <v>0</v>
      </c>
      <c r="AW174" s="7">
        <f t="shared" si="112"/>
        <v>0</v>
      </c>
      <c r="AX174" s="8">
        <v>59.99</v>
      </c>
      <c r="AY174" s="5">
        <v>59.99</v>
      </c>
      <c r="AZ174" s="6">
        <f t="shared" si="113"/>
        <v>0</v>
      </c>
      <c r="BA174" s="7">
        <f t="shared" si="114"/>
        <v>0</v>
      </c>
      <c r="BB174" s="8">
        <v>59.99</v>
      </c>
      <c r="BC174" s="5">
        <v>59.99</v>
      </c>
      <c r="BD174" s="6">
        <f t="shared" si="115"/>
        <v>0</v>
      </c>
      <c r="BE174" s="7">
        <f t="shared" si="116"/>
        <v>0</v>
      </c>
      <c r="BF174" s="8">
        <v>64.989999999999995</v>
      </c>
      <c r="BG174" s="5">
        <v>59.99</v>
      </c>
      <c r="BH174" s="6">
        <f t="shared" si="117"/>
        <v>-4.9999999999999929</v>
      </c>
      <c r="BI174" s="7">
        <f t="shared" si="118"/>
        <v>-7.7</v>
      </c>
      <c r="BJ174" s="8">
        <v>61.99</v>
      </c>
      <c r="BK174" s="5">
        <v>59.99</v>
      </c>
      <c r="BL174" s="6">
        <f t="shared" si="119"/>
        <v>-2</v>
      </c>
      <c r="BM174" s="7">
        <f t="shared" si="120"/>
        <v>-3.2</v>
      </c>
      <c r="BN174" s="8">
        <v>59.99</v>
      </c>
      <c r="BO174" s="5">
        <v>59.99</v>
      </c>
      <c r="BP174" s="6">
        <f t="shared" si="121"/>
        <v>0</v>
      </c>
      <c r="BQ174" s="7">
        <f t="shared" si="122"/>
        <v>0</v>
      </c>
      <c r="BR174" s="8">
        <v>64.989999999999995</v>
      </c>
      <c r="BS174" s="5">
        <v>59.99</v>
      </c>
      <c r="BT174" s="6">
        <f t="shared" si="123"/>
        <v>-4.9999999999999929</v>
      </c>
      <c r="BU174" s="7">
        <f t="shared" si="124"/>
        <v>-7.7</v>
      </c>
      <c r="BV174">
        <f t="shared" si="126"/>
        <v>59.95</v>
      </c>
      <c r="BW174">
        <f t="shared" si="126"/>
        <v>59.95</v>
      </c>
      <c r="BX174">
        <f t="shared" si="127"/>
        <v>69.989999999999995</v>
      </c>
      <c r="BY174">
        <f t="shared" si="127"/>
        <v>69.989999999999995</v>
      </c>
      <c r="BZ174">
        <f t="shared" si="128"/>
        <v>62.75</v>
      </c>
      <c r="CA174">
        <f t="shared" si="128"/>
        <v>61.75</v>
      </c>
      <c r="CB174">
        <f t="shared" si="129"/>
        <v>3.83</v>
      </c>
      <c r="CC174">
        <f t="shared" si="129"/>
        <v>3.81</v>
      </c>
      <c r="CD174">
        <f t="shared" si="130"/>
        <v>10.039999999999999</v>
      </c>
      <c r="CE174">
        <f t="shared" si="130"/>
        <v>10.039999999999999</v>
      </c>
      <c r="CF174">
        <f t="shared" si="131"/>
        <v>16</v>
      </c>
      <c r="CG174">
        <f t="shared" si="131"/>
        <v>16.3</v>
      </c>
      <c r="CH174" s="20" t="b">
        <f t="shared" si="125"/>
        <v>1</v>
      </c>
    </row>
    <row r="175" spans="1:86" x14ac:dyDescent="0.25">
      <c r="A175" s="31" t="s">
        <v>244</v>
      </c>
      <c r="B175" s="31" t="s">
        <v>240</v>
      </c>
      <c r="C175" s="32">
        <v>76905</v>
      </c>
      <c r="D175" s="32" t="b">
        <f t="shared" si="90"/>
        <v>1</v>
      </c>
      <c r="E175" s="32" t="b">
        <f t="shared" si="90"/>
        <v>1</v>
      </c>
      <c r="F175" s="4">
        <v>49.99</v>
      </c>
      <c r="G175" s="5">
        <v>49.99</v>
      </c>
      <c r="H175" s="6">
        <f t="shared" si="91"/>
        <v>0</v>
      </c>
      <c r="I175" s="7">
        <f t="shared" si="92"/>
        <v>0</v>
      </c>
      <c r="J175" s="8">
        <v>49.99</v>
      </c>
      <c r="K175" s="5">
        <v>49.99</v>
      </c>
      <c r="L175" s="6">
        <f t="shared" si="93"/>
        <v>0</v>
      </c>
      <c r="M175" s="7">
        <f t="shared" si="94"/>
        <v>0</v>
      </c>
      <c r="N175" s="8">
        <v>59.99</v>
      </c>
      <c r="O175" s="5">
        <v>57.99</v>
      </c>
      <c r="P175" s="6">
        <f t="shared" si="95"/>
        <v>-2</v>
      </c>
      <c r="Q175" s="7">
        <f t="shared" si="96"/>
        <v>-3.3</v>
      </c>
      <c r="R175" s="8">
        <v>59.95</v>
      </c>
      <c r="S175" s="5">
        <v>59.95</v>
      </c>
      <c r="T175" s="6">
        <f t="shared" si="97"/>
        <v>0</v>
      </c>
      <c r="U175" s="7">
        <f t="shared" si="98"/>
        <v>0</v>
      </c>
      <c r="V175" s="8">
        <v>49.99</v>
      </c>
      <c r="W175" s="5">
        <v>49.99</v>
      </c>
      <c r="X175" s="6">
        <f t="shared" si="99"/>
        <v>0</v>
      </c>
      <c r="Y175" s="7">
        <f t="shared" si="100"/>
        <v>0</v>
      </c>
      <c r="Z175" s="8">
        <v>59.99</v>
      </c>
      <c r="AA175" s="5">
        <v>59.99</v>
      </c>
      <c r="AB175" s="6">
        <f t="shared" si="101"/>
        <v>0</v>
      </c>
      <c r="AC175" s="7">
        <f t="shared" si="102"/>
        <v>0</v>
      </c>
      <c r="AD175" s="8">
        <v>49.99</v>
      </c>
      <c r="AE175" s="5">
        <v>49.99</v>
      </c>
      <c r="AF175" s="6">
        <f t="shared" si="103"/>
        <v>0</v>
      </c>
      <c r="AG175" s="7">
        <f t="shared" si="104"/>
        <v>0</v>
      </c>
      <c r="AH175" s="8">
        <v>49.99</v>
      </c>
      <c r="AI175" s="5">
        <v>49.99</v>
      </c>
      <c r="AJ175" s="6">
        <f t="shared" si="105"/>
        <v>0</v>
      </c>
      <c r="AK175" s="7">
        <f t="shared" si="106"/>
        <v>0</v>
      </c>
      <c r="AL175" s="8">
        <v>59.99</v>
      </c>
      <c r="AM175" s="5">
        <v>57.99</v>
      </c>
      <c r="AN175" s="6">
        <f t="shared" si="107"/>
        <v>-2</v>
      </c>
      <c r="AO175" s="7">
        <f t="shared" si="108"/>
        <v>-3.3</v>
      </c>
      <c r="AP175" s="8">
        <v>59.99</v>
      </c>
      <c r="AQ175" s="5">
        <v>57.99</v>
      </c>
      <c r="AR175" s="6">
        <f t="shared" si="109"/>
        <v>-2</v>
      </c>
      <c r="AS175" s="7">
        <f t="shared" si="110"/>
        <v>-3.3</v>
      </c>
      <c r="AT175" s="8">
        <v>49.99</v>
      </c>
      <c r="AU175" s="5">
        <v>49.99</v>
      </c>
      <c r="AV175" s="6">
        <f t="shared" si="111"/>
        <v>0</v>
      </c>
      <c r="AW175" s="7">
        <f t="shared" si="112"/>
        <v>0</v>
      </c>
      <c r="AX175" s="8">
        <v>49.99</v>
      </c>
      <c r="AY175" s="5">
        <v>49.99</v>
      </c>
      <c r="AZ175" s="6">
        <f t="shared" si="113"/>
        <v>0</v>
      </c>
      <c r="BA175" s="7">
        <f t="shared" si="114"/>
        <v>0</v>
      </c>
      <c r="BB175" s="8">
        <v>49.99</v>
      </c>
      <c r="BC175" s="5">
        <v>49.99</v>
      </c>
      <c r="BD175" s="6">
        <f t="shared" si="115"/>
        <v>0</v>
      </c>
      <c r="BE175" s="7">
        <f t="shared" si="116"/>
        <v>0</v>
      </c>
      <c r="BF175" s="8">
        <v>49.99</v>
      </c>
      <c r="BG175" s="5">
        <v>49.99</v>
      </c>
      <c r="BH175" s="6">
        <f t="shared" si="117"/>
        <v>0</v>
      </c>
      <c r="BI175" s="7">
        <f t="shared" si="118"/>
        <v>0</v>
      </c>
      <c r="BJ175" s="8">
        <v>49.99</v>
      </c>
      <c r="BK175" s="5">
        <v>49.99</v>
      </c>
      <c r="BL175" s="6">
        <f t="shared" si="119"/>
        <v>0</v>
      </c>
      <c r="BM175" s="7">
        <f t="shared" si="120"/>
        <v>0</v>
      </c>
      <c r="BN175" s="8">
        <v>54.99</v>
      </c>
      <c r="BO175" s="5">
        <v>54.99</v>
      </c>
      <c r="BP175" s="6">
        <f t="shared" si="121"/>
        <v>0</v>
      </c>
      <c r="BQ175" s="7">
        <f t="shared" si="122"/>
        <v>0</v>
      </c>
      <c r="BR175" s="8">
        <v>49.99</v>
      </c>
      <c r="BS175" s="5">
        <v>49.99</v>
      </c>
      <c r="BT175" s="6">
        <f t="shared" si="123"/>
        <v>0</v>
      </c>
      <c r="BU175" s="7">
        <f t="shared" si="124"/>
        <v>0</v>
      </c>
      <c r="BV175">
        <f t="shared" si="126"/>
        <v>49.99</v>
      </c>
      <c r="BW175">
        <f t="shared" si="126"/>
        <v>49.99</v>
      </c>
      <c r="BX175">
        <f t="shared" si="127"/>
        <v>59.99</v>
      </c>
      <c r="BY175">
        <f t="shared" si="127"/>
        <v>59.99</v>
      </c>
      <c r="BZ175">
        <f t="shared" si="128"/>
        <v>53.22</v>
      </c>
      <c r="CA175">
        <f t="shared" si="128"/>
        <v>52.87</v>
      </c>
      <c r="CB175">
        <f t="shared" si="129"/>
        <v>4.51</v>
      </c>
      <c r="CC175">
        <f t="shared" si="129"/>
        <v>4.0199999999999996</v>
      </c>
      <c r="CD175">
        <f t="shared" si="130"/>
        <v>10</v>
      </c>
      <c r="CE175">
        <f t="shared" si="130"/>
        <v>10</v>
      </c>
      <c r="CF175">
        <f t="shared" si="131"/>
        <v>18.8</v>
      </c>
      <c r="CG175">
        <f t="shared" si="131"/>
        <v>18.899999999999999</v>
      </c>
      <c r="CH175" s="20" t="b">
        <f t="shared" si="125"/>
        <v>1</v>
      </c>
    </row>
    <row r="176" spans="1:86" x14ac:dyDescent="0.25">
      <c r="A176" s="31" t="s">
        <v>245</v>
      </c>
      <c r="B176" s="31" t="s">
        <v>246</v>
      </c>
      <c r="C176" s="32">
        <v>80008</v>
      </c>
      <c r="D176" s="32" t="b">
        <f t="shared" si="90"/>
        <v>1</v>
      </c>
      <c r="E176" s="32" t="b">
        <f t="shared" si="90"/>
        <v>1</v>
      </c>
      <c r="F176" s="4">
        <v>39.99</v>
      </c>
      <c r="G176" s="5">
        <v>49.99</v>
      </c>
      <c r="H176" s="6">
        <f t="shared" si="91"/>
        <v>10</v>
      </c>
      <c r="I176" s="7">
        <f t="shared" si="92"/>
        <v>25</v>
      </c>
      <c r="J176" s="8">
        <v>49.99</v>
      </c>
      <c r="K176" s="5">
        <v>49.99</v>
      </c>
      <c r="L176" s="6">
        <f t="shared" si="93"/>
        <v>0</v>
      </c>
      <c r="M176" s="7">
        <f t="shared" si="94"/>
        <v>0</v>
      </c>
      <c r="N176" s="8">
        <v>59.99</v>
      </c>
      <c r="O176" s="5">
        <v>57.99</v>
      </c>
      <c r="P176" s="6">
        <f t="shared" si="95"/>
        <v>-2</v>
      </c>
      <c r="Q176" s="7">
        <f t="shared" si="96"/>
        <v>-3.3</v>
      </c>
      <c r="R176" s="8">
        <v>59.95</v>
      </c>
      <c r="S176" s="5">
        <v>59.95</v>
      </c>
      <c r="T176" s="6">
        <f t="shared" si="97"/>
        <v>0</v>
      </c>
      <c r="U176" s="7">
        <f t="shared" si="98"/>
        <v>0</v>
      </c>
      <c r="V176" s="8">
        <v>43.99</v>
      </c>
      <c r="W176" s="5">
        <v>49.99</v>
      </c>
      <c r="X176" s="6">
        <f t="shared" si="99"/>
        <v>6</v>
      </c>
      <c r="Y176" s="7">
        <f t="shared" si="100"/>
        <v>13.6</v>
      </c>
      <c r="Z176" s="8">
        <v>59.99</v>
      </c>
      <c r="AA176" s="5">
        <v>59.99</v>
      </c>
      <c r="AB176" s="6">
        <f t="shared" si="101"/>
        <v>0</v>
      </c>
      <c r="AC176" s="7">
        <f t="shared" si="102"/>
        <v>0</v>
      </c>
      <c r="AD176" s="8">
        <v>52.99</v>
      </c>
      <c r="AE176" s="5">
        <v>49.99</v>
      </c>
      <c r="AF176" s="6">
        <f t="shared" si="103"/>
        <v>-3</v>
      </c>
      <c r="AG176" s="7">
        <f t="shared" si="104"/>
        <v>-5.7</v>
      </c>
      <c r="AH176" s="8">
        <v>54.99</v>
      </c>
      <c r="AI176" s="5">
        <v>49.99</v>
      </c>
      <c r="AJ176" s="6">
        <f t="shared" si="105"/>
        <v>-5</v>
      </c>
      <c r="AK176" s="7">
        <f t="shared" si="106"/>
        <v>-9.1</v>
      </c>
      <c r="AL176" s="8">
        <v>59.99</v>
      </c>
      <c r="AM176" s="5">
        <v>57.99</v>
      </c>
      <c r="AN176" s="6">
        <f t="shared" si="107"/>
        <v>-2</v>
      </c>
      <c r="AO176" s="7">
        <f t="shared" si="108"/>
        <v>-3.3</v>
      </c>
      <c r="AP176" s="8">
        <v>59.99</v>
      </c>
      <c r="AQ176" s="5">
        <v>57.99</v>
      </c>
      <c r="AR176" s="6">
        <f t="shared" si="109"/>
        <v>-2</v>
      </c>
      <c r="AS176" s="7">
        <f t="shared" si="110"/>
        <v>-3.3</v>
      </c>
      <c r="AT176" s="8">
        <v>49.99</v>
      </c>
      <c r="AU176" s="5">
        <v>49.99</v>
      </c>
      <c r="AV176" s="6">
        <f t="shared" si="111"/>
        <v>0</v>
      </c>
      <c r="AW176" s="7">
        <f t="shared" si="112"/>
        <v>0</v>
      </c>
      <c r="AX176" s="8">
        <v>49.99</v>
      </c>
      <c r="AY176" s="5">
        <v>49.99</v>
      </c>
      <c r="AZ176" s="6">
        <f t="shared" si="113"/>
        <v>0</v>
      </c>
      <c r="BA176" s="7">
        <f t="shared" si="114"/>
        <v>0</v>
      </c>
      <c r="BB176" s="8">
        <v>49.99</v>
      </c>
      <c r="BC176" s="5">
        <v>49.99</v>
      </c>
      <c r="BD176" s="6">
        <f t="shared" si="115"/>
        <v>0</v>
      </c>
      <c r="BE176" s="7">
        <f t="shared" si="116"/>
        <v>0</v>
      </c>
      <c r="BF176" s="8">
        <v>54.99</v>
      </c>
      <c r="BG176" s="5">
        <v>49.99</v>
      </c>
      <c r="BH176" s="6">
        <f t="shared" si="117"/>
        <v>-5</v>
      </c>
      <c r="BI176" s="7">
        <f t="shared" si="118"/>
        <v>-9.1</v>
      </c>
      <c r="BJ176" s="8">
        <v>54.99</v>
      </c>
      <c r="BK176" s="5">
        <v>48.99</v>
      </c>
      <c r="BL176" s="6">
        <f t="shared" si="119"/>
        <v>-6</v>
      </c>
      <c r="BM176" s="7">
        <f t="shared" si="120"/>
        <v>-10.9</v>
      </c>
      <c r="BN176" s="8">
        <v>54.99</v>
      </c>
      <c r="BO176" s="5">
        <v>54.99</v>
      </c>
      <c r="BP176" s="6">
        <f t="shared" si="121"/>
        <v>0</v>
      </c>
      <c r="BQ176" s="7">
        <f t="shared" si="122"/>
        <v>0</v>
      </c>
      <c r="BR176" s="8">
        <v>54.99</v>
      </c>
      <c r="BS176" s="5">
        <v>49.99</v>
      </c>
      <c r="BT176" s="6">
        <f t="shared" si="123"/>
        <v>-5</v>
      </c>
      <c r="BU176" s="7">
        <f t="shared" si="124"/>
        <v>-9.1</v>
      </c>
      <c r="BV176">
        <f t="shared" si="126"/>
        <v>39.99</v>
      </c>
      <c r="BW176">
        <f t="shared" si="126"/>
        <v>48.99</v>
      </c>
      <c r="BX176">
        <f t="shared" si="127"/>
        <v>59.99</v>
      </c>
      <c r="BY176">
        <f t="shared" si="127"/>
        <v>59.99</v>
      </c>
      <c r="BZ176">
        <f t="shared" si="128"/>
        <v>53.63</v>
      </c>
      <c r="CA176">
        <f t="shared" si="128"/>
        <v>52.81</v>
      </c>
      <c r="CB176">
        <f t="shared" si="129"/>
        <v>5.65</v>
      </c>
      <c r="CC176">
        <f t="shared" si="129"/>
        <v>4.07</v>
      </c>
      <c r="CD176">
        <f t="shared" si="130"/>
        <v>20</v>
      </c>
      <c r="CE176">
        <f t="shared" si="130"/>
        <v>11</v>
      </c>
      <c r="CF176">
        <f t="shared" si="131"/>
        <v>37.299999999999997</v>
      </c>
      <c r="CG176">
        <f t="shared" si="131"/>
        <v>20.8</v>
      </c>
      <c r="CH176" s="20" t="b">
        <f t="shared" si="125"/>
        <v>1</v>
      </c>
    </row>
    <row r="177" spans="1:86" x14ac:dyDescent="0.25">
      <c r="A177" s="31" t="s">
        <v>247</v>
      </c>
      <c r="B177" s="31" t="s">
        <v>246</v>
      </c>
      <c r="C177" s="32">
        <v>80012</v>
      </c>
      <c r="D177" s="32" t="b">
        <f t="shared" si="90"/>
        <v>1</v>
      </c>
      <c r="E177" s="32" t="b">
        <f t="shared" si="90"/>
        <v>1</v>
      </c>
      <c r="F177" s="4">
        <v>111.99</v>
      </c>
      <c r="G177" s="5">
        <v>129.99</v>
      </c>
      <c r="H177" s="6">
        <f t="shared" si="91"/>
        <v>18.000000000000014</v>
      </c>
      <c r="I177" s="7">
        <f t="shared" si="92"/>
        <v>16.100000000000001</v>
      </c>
      <c r="J177" s="8">
        <v>129.99</v>
      </c>
      <c r="K177" s="5">
        <v>129.99</v>
      </c>
      <c r="L177" s="6">
        <f t="shared" si="93"/>
        <v>0</v>
      </c>
      <c r="M177" s="7">
        <f t="shared" si="94"/>
        <v>0</v>
      </c>
      <c r="N177" s="8">
        <v>139.99</v>
      </c>
      <c r="O177" s="5">
        <v>139.99</v>
      </c>
      <c r="P177" s="6">
        <f t="shared" si="95"/>
        <v>0</v>
      </c>
      <c r="Q177" s="7">
        <f t="shared" si="96"/>
        <v>0</v>
      </c>
      <c r="R177" s="8">
        <v>159.94999999999999</v>
      </c>
      <c r="S177" s="5">
        <v>159.94999999999999</v>
      </c>
      <c r="T177" s="6">
        <f t="shared" si="97"/>
        <v>0</v>
      </c>
      <c r="U177" s="7">
        <f t="shared" si="98"/>
        <v>0</v>
      </c>
      <c r="V177" s="8">
        <v>103.99</v>
      </c>
      <c r="W177" s="5">
        <v>129.99</v>
      </c>
      <c r="X177" s="6">
        <f t="shared" si="99"/>
        <v>26.000000000000014</v>
      </c>
      <c r="Y177" s="7">
        <f t="shared" si="100"/>
        <v>25</v>
      </c>
      <c r="Z177" s="8">
        <v>139.99</v>
      </c>
      <c r="AA177" s="5">
        <v>139.99</v>
      </c>
      <c r="AB177" s="6">
        <f t="shared" si="101"/>
        <v>0</v>
      </c>
      <c r="AC177" s="7">
        <f t="shared" si="102"/>
        <v>0</v>
      </c>
      <c r="AD177" s="8">
        <v>139.99</v>
      </c>
      <c r="AE177" s="5">
        <v>129.99</v>
      </c>
      <c r="AF177" s="6">
        <f t="shared" si="103"/>
        <v>-10</v>
      </c>
      <c r="AG177" s="7">
        <f t="shared" si="104"/>
        <v>-7.1</v>
      </c>
      <c r="AH177" s="8">
        <v>134.99</v>
      </c>
      <c r="AI177" s="5">
        <v>129.99</v>
      </c>
      <c r="AJ177" s="6">
        <f t="shared" si="105"/>
        <v>-5</v>
      </c>
      <c r="AK177" s="7">
        <f t="shared" si="106"/>
        <v>-3.7</v>
      </c>
      <c r="AL177" s="8">
        <v>139.99</v>
      </c>
      <c r="AM177" s="5">
        <v>139.99</v>
      </c>
      <c r="AN177" s="6">
        <f t="shared" si="107"/>
        <v>0</v>
      </c>
      <c r="AO177" s="7">
        <f t="shared" si="108"/>
        <v>0</v>
      </c>
      <c r="AP177" s="8">
        <v>139.99</v>
      </c>
      <c r="AQ177" s="5">
        <v>139.99</v>
      </c>
      <c r="AR177" s="6">
        <f t="shared" si="109"/>
        <v>0</v>
      </c>
      <c r="AS177" s="7">
        <f t="shared" si="110"/>
        <v>0</v>
      </c>
      <c r="AT177" s="8">
        <v>139.99</v>
      </c>
      <c r="AU177" s="5">
        <v>129.99</v>
      </c>
      <c r="AV177" s="6">
        <f t="shared" si="111"/>
        <v>-10</v>
      </c>
      <c r="AW177" s="7">
        <f t="shared" si="112"/>
        <v>-7.1</v>
      </c>
      <c r="AX177" s="8">
        <v>139.99</v>
      </c>
      <c r="AY177" s="5">
        <v>129.99</v>
      </c>
      <c r="AZ177" s="6">
        <f t="shared" si="113"/>
        <v>-10</v>
      </c>
      <c r="BA177" s="7">
        <f t="shared" si="114"/>
        <v>-7.1</v>
      </c>
      <c r="BB177" s="8">
        <v>129.99</v>
      </c>
      <c r="BC177" s="5">
        <v>129.99</v>
      </c>
      <c r="BD177" s="6">
        <f t="shared" si="115"/>
        <v>0</v>
      </c>
      <c r="BE177" s="7">
        <f t="shared" si="116"/>
        <v>0</v>
      </c>
      <c r="BF177" s="8">
        <v>129.99</v>
      </c>
      <c r="BG177" s="5">
        <v>129.99</v>
      </c>
      <c r="BH177" s="6">
        <f t="shared" si="117"/>
        <v>0</v>
      </c>
      <c r="BI177" s="7">
        <f t="shared" si="118"/>
        <v>0</v>
      </c>
      <c r="BJ177" s="8">
        <v>139.99</v>
      </c>
      <c r="BK177" s="5">
        <v>134.99</v>
      </c>
      <c r="BL177" s="6">
        <f t="shared" si="119"/>
        <v>-5</v>
      </c>
      <c r="BM177" s="7">
        <f t="shared" si="120"/>
        <v>-3.6</v>
      </c>
      <c r="BN177" s="8">
        <v>139.99</v>
      </c>
      <c r="BO177" s="5">
        <v>139.99</v>
      </c>
      <c r="BP177" s="6">
        <f t="shared" si="121"/>
        <v>0</v>
      </c>
      <c r="BQ177" s="7">
        <f t="shared" si="122"/>
        <v>0</v>
      </c>
      <c r="BR177" s="8">
        <v>129.99</v>
      </c>
      <c r="BS177" s="5">
        <v>129.99</v>
      </c>
      <c r="BT177" s="6">
        <f t="shared" si="123"/>
        <v>0</v>
      </c>
      <c r="BU177" s="7">
        <f t="shared" si="124"/>
        <v>0</v>
      </c>
      <c r="BV177">
        <f t="shared" si="126"/>
        <v>103.99</v>
      </c>
      <c r="BW177">
        <f t="shared" si="126"/>
        <v>129.99</v>
      </c>
      <c r="BX177">
        <f t="shared" si="127"/>
        <v>159.94999999999999</v>
      </c>
      <c r="BY177">
        <f t="shared" si="127"/>
        <v>159.94999999999999</v>
      </c>
      <c r="BZ177">
        <f t="shared" si="128"/>
        <v>134.75</v>
      </c>
      <c r="CA177">
        <f t="shared" si="128"/>
        <v>134.99</v>
      </c>
      <c r="CB177">
        <f t="shared" si="129"/>
        <v>11.97</v>
      </c>
      <c r="CC177">
        <f t="shared" si="129"/>
        <v>7.66</v>
      </c>
      <c r="CD177">
        <f t="shared" si="130"/>
        <v>55.96</v>
      </c>
      <c r="CE177">
        <f t="shared" si="130"/>
        <v>29.96</v>
      </c>
      <c r="CF177">
        <f t="shared" si="131"/>
        <v>41.5</v>
      </c>
      <c r="CG177">
        <f t="shared" si="131"/>
        <v>22.2</v>
      </c>
      <c r="CH177" s="20" t="b">
        <f t="shared" si="125"/>
        <v>1</v>
      </c>
    </row>
    <row r="178" spans="1:86" x14ac:dyDescent="0.25">
      <c r="A178" s="31" t="s">
        <v>248</v>
      </c>
      <c r="B178" s="31" t="s">
        <v>246</v>
      </c>
      <c r="C178" s="32">
        <v>80013</v>
      </c>
      <c r="D178" s="32" t="b">
        <f t="shared" si="90"/>
        <v>1</v>
      </c>
      <c r="E178" s="32" t="b">
        <f t="shared" si="90"/>
        <v>1</v>
      </c>
      <c r="F178" s="4">
        <v>135.99</v>
      </c>
      <c r="G178" s="5">
        <v>169.99</v>
      </c>
      <c r="H178" s="6">
        <f t="shared" si="91"/>
        <v>34</v>
      </c>
      <c r="I178" s="7">
        <f t="shared" si="92"/>
        <v>25</v>
      </c>
      <c r="J178" s="8">
        <v>169.99</v>
      </c>
      <c r="K178" s="5">
        <v>169.99</v>
      </c>
      <c r="L178" s="6">
        <f t="shared" si="93"/>
        <v>0</v>
      </c>
      <c r="M178" s="7">
        <f t="shared" si="94"/>
        <v>0</v>
      </c>
      <c r="N178" s="8">
        <v>169.99</v>
      </c>
      <c r="O178" s="5">
        <v>169.99</v>
      </c>
      <c r="P178" s="6">
        <f t="shared" si="95"/>
        <v>0</v>
      </c>
      <c r="Q178" s="7">
        <f t="shared" si="96"/>
        <v>0</v>
      </c>
      <c r="R178" s="8">
        <v>169.95</v>
      </c>
      <c r="S178" s="5">
        <v>169.95</v>
      </c>
      <c r="T178" s="6">
        <f t="shared" si="97"/>
        <v>0</v>
      </c>
      <c r="U178" s="7">
        <f t="shared" si="98"/>
        <v>0</v>
      </c>
      <c r="V178" s="8">
        <v>135.99</v>
      </c>
      <c r="W178" s="5">
        <v>169.99</v>
      </c>
      <c r="X178" s="6">
        <f t="shared" si="99"/>
        <v>34</v>
      </c>
      <c r="Y178" s="7">
        <f t="shared" si="100"/>
        <v>25</v>
      </c>
      <c r="Z178" s="8">
        <v>169.99</v>
      </c>
      <c r="AA178" s="5">
        <v>169.99</v>
      </c>
      <c r="AB178" s="6">
        <f t="shared" si="101"/>
        <v>0</v>
      </c>
      <c r="AC178" s="7">
        <f t="shared" si="102"/>
        <v>0</v>
      </c>
      <c r="AD178" s="8">
        <v>169.99</v>
      </c>
      <c r="AE178" s="5">
        <v>169.99</v>
      </c>
      <c r="AF178" s="6">
        <f t="shared" si="103"/>
        <v>0</v>
      </c>
      <c r="AG178" s="7">
        <f t="shared" si="104"/>
        <v>0</v>
      </c>
      <c r="AH178" s="8">
        <v>169.99</v>
      </c>
      <c r="AI178" s="5">
        <v>169.99</v>
      </c>
      <c r="AJ178" s="6">
        <f t="shared" si="105"/>
        <v>0</v>
      </c>
      <c r="AK178" s="7">
        <f t="shared" si="106"/>
        <v>0</v>
      </c>
      <c r="AL178" s="8">
        <v>169.99</v>
      </c>
      <c r="AM178" s="5">
        <v>169.99</v>
      </c>
      <c r="AN178" s="6">
        <f t="shared" si="107"/>
        <v>0</v>
      </c>
      <c r="AO178" s="7">
        <f t="shared" si="108"/>
        <v>0</v>
      </c>
      <c r="AP178" s="8">
        <v>169.99</v>
      </c>
      <c r="AQ178" s="5">
        <v>169.99</v>
      </c>
      <c r="AR178" s="6">
        <f t="shared" si="109"/>
        <v>0</v>
      </c>
      <c r="AS178" s="7">
        <f t="shared" si="110"/>
        <v>0</v>
      </c>
      <c r="AT178" s="8">
        <v>169.99</v>
      </c>
      <c r="AU178" s="5">
        <v>169.99</v>
      </c>
      <c r="AV178" s="6">
        <f t="shared" si="111"/>
        <v>0</v>
      </c>
      <c r="AW178" s="7">
        <f t="shared" si="112"/>
        <v>0</v>
      </c>
      <c r="AX178" s="8">
        <v>169.99</v>
      </c>
      <c r="AY178" s="5">
        <v>169.99</v>
      </c>
      <c r="AZ178" s="6">
        <f t="shared" si="113"/>
        <v>0</v>
      </c>
      <c r="BA178" s="7">
        <f t="shared" si="114"/>
        <v>0</v>
      </c>
      <c r="BB178" s="8">
        <v>169.99</v>
      </c>
      <c r="BC178" s="5">
        <v>169.99</v>
      </c>
      <c r="BD178" s="6">
        <f t="shared" si="115"/>
        <v>0</v>
      </c>
      <c r="BE178" s="7">
        <f t="shared" si="116"/>
        <v>0</v>
      </c>
      <c r="BF178" s="8">
        <v>169.99</v>
      </c>
      <c r="BG178" s="5">
        <v>169.99</v>
      </c>
      <c r="BH178" s="6">
        <f t="shared" si="117"/>
        <v>0</v>
      </c>
      <c r="BI178" s="7">
        <f t="shared" si="118"/>
        <v>0</v>
      </c>
      <c r="BJ178" s="8">
        <v>169.99</v>
      </c>
      <c r="BK178" s="5">
        <v>169.99</v>
      </c>
      <c r="BL178" s="6">
        <f t="shared" si="119"/>
        <v>0</v>
      </c>
      <c r="BM178" s="7">
        <f t="shared" si="120"/>
        <v>0</v>
      </c>
      <c r="BN178" s="8">
        <v>169.99</v>
      </c>
      <c r="BO178" s="5">
        <v>169.99</v>
      </c>
      <c r="BP178" s="6">
        <f t="shared" si="121"/>
        <v>0</v>
      </c>
      <c r="BQ178" s="7">
        <f t="shared" si="122"/>
        <v>0</v>
      </c>
      <c r="BR178" s="8">
        <v>169.99</v>
      </c>
      <c r="BS178" s="5">
        <v>169.99</v>
      </c>
      <c r="BT178" s="6">
        <f t="shared" si="123"/>
        <v>0</v>
      </c>
      <c r="BU178" s="7">
        <f t="shared" si="124"/>
        <v>0</v>
      </c>
      <c r="BV178">
        <f t="shared" si="126"/>
        <v>135.99</v>
      </c>
      <c r="BW178">
        <f t="shared" si="126"/>
        <v>169.95</v>
      </c>
      <c r="BX178">
        <f t="shared" si="127"/>
        <v>169.99</v>
      </c>
      <c r="BY178">
        <f t="shared" si="127"/>
        <v>169.99</v>
      </c>
      <c r="BZ178">
        <f t="shared" si="128"/>
        <v>165.99</v>
      </c>
      <c r="CA178">
        <f t="shared" si="128"/>
        <v>169.99</v>
      </c>
      <c r="CB178">
        <f t="shared" si="129"/>
        <v>10.95</v>
      </c>
      <c r="CC178">
        <f t="shared" si="129"/>
        <v>0.01</v>
      </c>
      <c r="CD178">
        <f t="shared" si="130"/>
        <v>34</v>
      </c>
      <c r="CE178">
        <f t="shared" si="130"/>
        <v>0.04</v>
      </c>
      <c r="CF178">
        <f t="shared" si="131"/>
        <v>20.5</v>
      </c>
      <c r="CG178">
        <f t="shared" si="131"/>
        <v>0</v>
      </c>
      <c r="CH178" s="20" t="b">
        <f t="shared" si="125"/>
        <v>1</v>
      </c>
    </row>
    <row r="179" spans="1:86" x14ac:dyDescent="0.25">
      <c r="A179" s="31" t="s">
        <v>249</v>
      </c>
      <c r="B179" s="31" t="s">
        <v>246</v>
      </c>
      <c r="C179" s="32">
        <v>80019</v>
      </c>
      <c r="D179" s="32" t="b">
        <f t="shared" si="90"/>
        <v>1</v>
      </c>
      <c r="E179" s="32" t="b">
        <f t="shared" si="90"/>
        <v>1</v>
      </c>
      <c r="F179" s="4">
        <v>34.99</v>
      </c>
      <c r="G179" s="5">
        <v>29.99</v>
      </c>
      <c r="H179" s="6">
        <f t="shared" si="91"/>
        <v>-5.0000000000000036</v>
      </c>
      <c r="I179" s="7">
        <f t="shared" si="92"/>
        <v>-14.3</v>
      </c>
      <c r="J179" s="8">
        <v>29.99</v>
      </c>
      <c r="K179" s="5">
        <v>29.99</v>
      </c>
      <c r="L179" s="6">
        <f t="shared" si="93"/>
        <v>0</v>
      </c>
      <c r="M179" s="7">
        <f t="shared" si="94"/>
        <v>0</v>
      </c>
      <c r="N179" s="8">
        <v>35.99</v>
      </c>
      <c r="O179" s="5">
        <v>34.99</v>
      </c>
      <c r="P179" s="6">
        <f t="shared" si="95"/>
        <v>-1</v>
      </c>
      <c r="Q179" s="7">
        <f t="shared" si="96"/>
        <v>-2.8</v>
      </c>
      <c r="R179" s="8">
        <v>34.950000000000003</v>
      </c>
      <c r="S179" s="5">
        <v>34.950000000000003</v>
      </c>
      <c r="T179" s="6">
        <f t="shared" si="97"/>
        <v>0</v>
      </c>
      <c r="U179" s="7">
        <f t="shared" si="98"/>
        <v>0</v>
      </c>
      <c r="V179" s="8">
        <v>29.99</v>
      </c>
      <c r="W179" s="5">
        <v>29.99</v>
      </c>
      <c r="X179" s="6">
        <f t="shared" si="99"/>
        <v>0</v>
      </c>
      <c r="Y179" s="7">
        <f t="shared" si="100"/>
        <v>0</v>
      </c>
      <c r="Z179" s="8">
        <v>34.99</v>
      </c>
      <c r="AA179" s="5">
        <v>34.99</v>
      </c>
      <c r="AB179" s="6">
        <f t="shared" si="101"/>
        <v>0</v>
      </c>
      <c r="AC179" s="7">
        <f t="shared" si="102"/>
        <v>0</v>
      </c>
      <c r="AD179" s="8">
        <v>29.99</v>
      </c>
      <c r="AE179" s="5">
        <v>29.99</v>
      </c>
      <c r="AF179" s="6">
        <f t="shared" si="103"/>
        <v>0</v>
      </c>
      <c r="AG179" s="7">
        <f t="shared" si="104"/>
        <v>0</v>
      </c>
      <c r="AH179" s="8">
        <v>29.99</v>
      </c>
      <c r="AI179" s="5">
        <v>29.99</v>
      </c>
      <c r="AJ179" s="6">
        <f t="shared" si="105"/>
        <v>0</v>
      </c>
      <c r="AK179" s="7">
        <f t="shared" si="106"/>
        <v>0</v>
      </c>
      <c r="AL179" s="8">
        <v>35.99</v>
      </c>
      <c r="AM179" s="5">
        <v>34.99</v>
      </c>
      <c r="AN179" s="6">
        <f t="shared" si="107"/>
        <v>-1</v>
      </c>
      <c r="AO179" s="7">
        <f t="shared" si="108"/>
        <v>-2.8</v>
      </c>
      <c r="AP179" s="8">
        <v>35.99</v>
      </c>
      <c r="AQ179" s="5">
        <v>34.99</v>
      </c>
      <c r="AR179" s="6">
        <f t="shared" si="109"/>
        <v>-1</v>
      </c>
      <c r="AS179" s="7">
        <f t="shared" si="110"/>
        <v>-2.8</v>
      </c>
      <c r="AT179" s="8">
        <v>34.99</v>
      </c>
      <c r="AU179" s="5">
        <v>29.99</v>
      </c>
      <c r="AV179" s="6">
        <f t="shared" si="111"/>
        <v>-5.0000000000000036</v>
      </c>
      <c r="AW179" s="7">
        <f t="shared" si="112"/>
        <v>-14.3</v>
      </c>
      <c r="AX179" s="8">
        <v>34.99</v>
      </c>
      <c r="AY179" s="5">
        <v>29.99</v>
      </c>
      <c r="AZ179" s="6">
        <f t="shared" si="113"/>
        <v>-5.0000000000000036</v>
      </c>
      <c r="BA179" s="7">
        <f t="shared" si="114"/>
        <v>-14.3</v>
      </c>
      <c r="BB179" s="8">
        <v>29.99</v>
      </c>
      <c r="BC179" s="5">
        <v>29.99</v>
      </c>
      <c r="BD179" s="6">
        <f t="shared" si="115"/>
        <v>0</v>
      </c>
      <c r="BE179" s="7">
        <f t="shared" si="116"/>
        <v>0</v>
      </c>
      <c r="BF179" s="8">
        <v>29.99</v>
      </c>
      <c r="BG179" s="5">
        <v>29.99</v>
      </c>
      <c r="BH179" s="6">
        <f t="shared" si="117"/>
        <v>0</v>
      </c>
      <c r="BI179" s="7">
        <f t="shared" si="118"/>
        <v>0</v>
      </c>
      <c r="BJ179" s="8">
        <v>31.99</v>
      </c>
      <c r="BK179" s="5">
        <v>27.99</v>
      </c>
      <c r="BL179" s="6">
        <f t="shared" si="119"/>
        <v>-4</v>
      </c>
      <c r="BM179" s="7">
        <f t="shared" si="120"/>
        <v>-12.5</v>
      </c>
      <c r="BN179" s="8">
        <v>31.99</v>
      </c>
      <c r="BO179" s="5">
        <v>31.99</v>
      </c>
      <c r="BP179" s="6">
        <f t="shared" si="121"/>
        <v>0</v>
      </c>
      <c r="BQ179" s="7">
        <f t="shared" si="122"/>
        <v>0</v>
      </c>
      <c r="BR179" s="8">
        <v>29.99</v>
      </c>
      <c r="BS179" s="5">
        <v>29.99</v>
      </c>
      <c r="BT179" s="6">
        <f t="shared" si="123"/>
        <v>0</v>
      </c>
      <c r="BU179" s="7">
        <f t="shared" si="124"/>
        <v>0</v>
      </c>
      <c r="BV179">
        <f t="shared" si="126"/>
        <v>29.99</v>
      </c>
      <c r="BW179">
        <f t="shared" si="126"/>
        <v>27.99</v>
      </c>
      <c r="BX179">
        <f t="shared" si="127"/>
        <v>35.99</v>
      </c>
      <c r="BY179">
        <f t="shared" si="127"/>
        <v>34.99</v>
      </c>
      <c r="BZ179">
        <f t="shared" si="128"/>
        <v>32.75</v>
      </c>
      <c r="CA179">
        <f t="shared" si="128"/>
        <v>31.46</v>
      </c>
      <c r="CB179">
        <f t="shared" si="129"/>
        <v>2.5499999999999998</v>
      </c>
      <c r="CC179">
        <f t="shared" si="129"/>
        <v>2.38</v>
      </c>
      <c r="CD179">
        <f t="shared" si="130"/>
        <v>6</v>
      </c>
      <c r="CE179">
        <f t="shared" si="130"/>
        <v>7</v>
      </c>
      <c r="CF179">
        <f t="shared" si="131"/>
        <v>18.3</v>
      </c>
      <c r="CG179">
        <f t="shared" si="131"/>
        <v>22.3</v>
      </c>
      <c r="CH179" s="20" t="b">
        <f t="shared" si="125"/>
        <v>1</v>
      </c>
    </row>
    <row r="180" spans="1:86" x14ac:dyDescent="0.25">
      <c r="A180" s="31" t="s">
        <v>250</v>
      </c>
      <c r="B180" s="31" t="s">
        <v>246</v>
      </c>
      <c r="C180" s="32">
        <v>80020</v>
      </c>
      <c r="D180" s="32" t="b">
        <f t="shared" si="90"/>
        <v>1</v>
      </c>
      <c r="E180" s="32" t="b">
        <f t="shared" si="90"/>
        <v>1</v>
      </c>
      <c r="F180" s="4">
        <v>44.99</v>
      </c>
      <c r="G180" s="5">
        <v>39.99</v>
      </c>
      <c r="H180" s="6">
        <f t="shared" si="91"/>
        <v>-5</v>
      </c>
      <c r="I180" s="7">
        <f t="shared" si="92"/>
        <v>-11.1</v>
      </c>
      <c r="J180" s="8">
        <v>39.99</v>
      </c>
      <c r="K180" s="5">
        <v>39.99</v>
      </c>
      <c r="L180" s="6">
        <f t="shared" si="93"/>
        <v>0</v>
      </c>
      <c r="M180" s="7">
        <f t="shared" si="94"/>
        <v>0</v>
      </c>
      <c r="N180" s="8">
        <v>47.99</v>
      </c>
      <c r="O180" s="5">
        <v>46.99</v>
      </c>
      <c r="P180" s="6">
        <f t="shared" si="95"/>
        <v>-1</v>
      </c>
      <c r="Q180" s="7">
        <f t="shared" si="96"/>
        <v>-2.1</v>
      </c>
      <c r="R180" s="8">
        <v>49.95</v>
      </c>
      <c r="S180" s="5">
        <v>49.95</v>
      </c>
      <c r="T180" s="6">
        <f t="shared" si="97"/>
        <v>0</v>
      </c>
      <c r="U180" s="7">
        <f t="shared" si="98"/>
        <v>0</v>
      </c>
      <c r="V180" s="8">
        <v>39.99</v>
      </c>
      <c r="W180" s="5">
        <v>39.99</v>
      </c>
      <c r="X180" s="6">
        <f t="shared" si="99"/>
        <v>0</v>
      </c>
      <c r="Y180" s="7">
        <f t="shared" si="100"/>
        <v>0</v>
      </c>
      <c r="Z180" s="8">
        <v>46.99</v>
      </c>
      <c r="AA180" s="5">
        <v>46.99</v>
      </c>
      <c r="AB180" s="6">
        <f t="shared" si="101"/>
        <v>0</v>
      </c>
      <c r="AC180" s="7">
        <f t="shared" si="102"/>
        <v>0</v>
      </c>
      <c r="AD180" s="8">
        <v>39.99</v>
      </c>
      <c r="AE180" s="5">
        <v>39.99</v>
      </c>
      <c r="AF180" s="6">
        <f t="shared" si="103"/>
        <v>0</v>
      </c>
      <c r="AG180" s="7">
        <f t="shared" si="104"/>
        <v>0</v>
      </c>
      <c r="AH180" s="8">
        <v>39.99</v>
      </c>
      <c r="AI180" s="5">
        <v>39.99</v>
      </c>
      <c r="AJ180" s="6">
        <f t="shared" si="105"/>
        <v>0</v>
      </c>
      <c r="AK180" s="7">
        <f t="shared" si="106"/>
        <v>0</v>
      </c>
      <c r="AL180" s="8">
        <v>47.99</v>
      </c>
      <c r="AM180" s="5">
        <v>46.99</v>
      </c>
      <c r="AN180" s="6">
        <f t="shared" si="107"/>
        <v>-1</v>
      </c>
      <c r="AO180" s="7">
        <f t="shared" si="108"/>
        <v>-2.1</v>
      </c>
      <c r="AP180" s="8">
        <v>47.99</v>
      </c>
      <c r="AQ180" s="5">
        <v>46.99</v>
      </c>
      <c r="AR180" s="6">
        <f t="shared" si="109"/>
        <v>-1</v>
      </c>
      <c r="AS180" s="7">
        <f t="shared" si="110"/>
        <v>-2.1</v>
      </c>
      <c r="AT180" s="8">
        <v>44.99</v>
      </c>
      <c r="AU180" s="5">
        <v>39.99</v>
      </c>
      <c r="AV180" s="6">
        <f t="shared" si="111"/>
        <v>-5</v>
      </c>
      <c r="AW180" s="7">
        <f t="shared" si="112"/>
        <v>-11.1</v>
      </c>
      <c r="AX180" s="8">
        <v>44.99</v>
      </c>
      <c r="AY180" s="5">
        <v>39.99</v>
      </c>
      <c r="AZ180" s="6">
        <f t="shared" si="113"/>
        <v>-5</v>
      </c>
      <c r="BA180" s="7">
        <f t="shared" si="114"/>
        <v>-11.1</v>
      </c>
      <c r="BB180" s="8">
        <v>39.99</v>
      </c>
      <c r="BC180" s="5">
        <v>39.99</v>
      </c>
      <c r="BD180" s="6">
        <f t="shared" si="115"/>
        <v>0</v>
      </c>
      <c r="BE180" s="7">
        <f t="shared" si="116"/>
        <v>0</v>
      </c>
      <c r="BF180" s="8">
        <v>39.99</v>
      </c>
      <c r="BG180" s="5">
        <v>39.99</v>
      </c>
      <c r="BH180" s="6">
        <f t="shared" si="117"/>
        <v>0</v>
      </c>
      <c r="BI180" s="7">
        <f t="shared" si="118"/>
        <v>0</v>
      </c>
      <c r="BJ180" s="8">
        <v>41.99</v>
      </c>
      <c r="BK180" s="5">
        <v>38.99</v>
      </c>
      <c r="BL180" s="6">
        <f t="shared" si="119"/>
        <v>-3</v>
      </c>
      <c r="BM180" s="7">
        <f t="shared" si="120"/>
        <v>-7.1</v>
      </c>
      <c r="BN180" s="8">
        <v>44.99</v>
      </c>
      <c r="BO180" s="5">
        <v>44.99</v>
      </c>
      <c r="BP180" s="6">
        <f t="shared" si="121"/>
        <v>0</v>
      </c>
      <c r="BQ180" s="7">
        <f t="shared" si="122"/>
        <v>0</v>
      </c>
      <c r="BR180" s="8">
        <v>39.99</v>
      </c>
      <c r="BS180" s="5">
        <v>39.99</v>
      </c>
      <c r="BT180" s="6">
        <f t="shared" si="123"/>
        <v>0</v>
      </c>
      <c r="BU180" s="7">
        <f t="shared" si="124"/>
        <v>0</v>
      </c>
      <c r="BV180">
        <f t="shared" si="126"/>
        <v>39.99</v>
      </c>
      <c r="BW180">
        <f t="shared" si="126"/>
        <v>38.99</v>
      </c>
      <c r="BX180">
        <f t="shared" si="127"/>
        <v>49.95</v>
      </c>
      <c r="BY180">
        <f t="shared" si="127"/>
        <v>49.95</v>
      </c>
      <c r="BZ180">
        <f t="shared" si="128"/>
        <v>43.69</v>
      </c>
      <c r="CA180">
        <f t="shared" si="128"/>
        <v>42.46</v>
      </c>
      <c r="CB180">
        <f t="shared" si="129"/>
        <v>3.52</v>
      </c>
      <c r="CC180">
        <f t="shared" si="129"/>
        <v>3.58</v>
      </c>
      <c r="CD180">
        <f t="shared" si="130"/>
        <v>9.9600000000000009</v>
      </c>
      <c r="CE180">
        <f t="shared" si="130"/>
        <v>10.96</v>
      </c>
      <c r="CF180">
        <f t="shared" si="131"/>
        <v>22.8</v>
      </c>
      <c r="CG180">
        <f t="shared" si="131"/>
        <v>25.8</v>
      </c>
      <c r="CH180" s="20" t="b">
        <f t="shared" si="125"/>
        <v>1</v>
      </c>
    </row>
    <row r="181" spans="1:86" x14ac:dyDescent="0.25">
      <c r="A181" s="31" t="s">
        <v>251</v>
      </c>
      <c r="B181" s="31" t="s">
        <v>246</v>
      </c>
      <c r="C181" s="32">
        <v>80021</v>
      </c>
      <c r="D181" s="32" t="b">
        <f t="shared" si="90"/>
        <v>1</v>
      </c>
      <c r="E181" s="32" t="b">
        <f t="shared" si="90"/>
        <v>1</v>
      </c>
      <c r="F181" s="4">
        <v>79.989999999999995</v>
      </c>
      <c r="G181" s="5">
        <v>69.989999999999995</v>
      </c>
      <c r="H181" s="6">
        <f t="shared" si="91"/>
        <v>-10</v>
      </c>
      <c r="I181" s="7">
        <f t="shared" si="92"/>
        <v>-12.5</v>
      </c>
      <c r="J181" s="8">
        <v>69.989999999999995</v>
      </c>
      <c r="K181" s="5">
        <v>69.989999999999995</v>
      </c>
      <c r="L181" s="6">
        <f t="shared" si="93"/>
        <v>0</v>
      </c>
      <c r="M181" s="7">
        <f t="shared" si="94"/>
        <v>0</v>
      </c>
      <c r="N181" s="8">
        <v>84.99</v>
      </c>
      <c r="O181" s="5">
        <v>79.989999999999995</v>
      </c>
      <c r="P181" s="6">
        <f t="shared" si="95"/>
        <v>-5</v>
      </c>
      <c r="Q181" s="7">
        <f t="shared" si="96"/>
        <v>-5.9</v>
      </c>
      <c r="R181" s="8">
        <v>89.95</v>
      </c>
      <c r="S181" s="5">
        <v>89.95</v>
      </c>
      <c r="T181" s="6">
        <f t="shared" si="97"/>
        <v>0</v>
      </c>
      <c r="U181" s="7">
        <f t="shared" si="98"/>
        <v>0</v>
      </c>
      <c r="V181" s="8">
        <v>74.989999999999995</v>
      </c>
      <c r="W181" s="5">
        <v>69.989999999999995</v>
      </c>
      <c r="X181" s="6">
        <f t="shared" si="99"/>
        <v>-5</v>
      </c>
      <c r="Y181" s="7">
        <f t="shared" si="100"/>
        <v>-6.7</v>
      </c>
      <c r="Z181" s="8">
        <v>79.989999999999995</v>
      </c>
      <c r="AA181" s="5">
        <v>79.989999999999995</v>
      </c>
      <c r="AB181" s="6">
        <f t="shared" si="101"/>
        <v>0</v>
      </c>
      <c r="AC181" s="7">
        <f t="shared" si="102"/>
        <v>0</v>
      </c>
      <c r="AD181" s="8">
        <v>69.989999999999995</v>
      </c>
      <c r="AE181" s="5">
        <v>69.989999999999995</v>
      </c>
      <c r="AF181" s="6">
        <f t="shared" si="103"/>
        <v>0</v>
      </c>
      <c r="AG181" s="7">
        <f t="shared" si="104"/>
        <v>0</v>
      </c>
      <c r="AH181" s="8">
        <v>69.989999999999995</v>
      </c>
      <c r="AI181" s="5">
        <v>69.989999999999995</v>
      </c>
      <c r="AJ181" s="6">
        <f t="shared" si="105"/>
        <v>0</v>
      </c>
      <c r="AK181" s="7">
        <f t="shared" si="106"/>
        <v>0</v>
      </c>
      <c r="AL181" s="8">
        <v>84.99</v>
      </c>
      <c r="AM181" s="5">
        <v>79.989999999999995</v>
      </c>
      <c r="AN181" s="6">
        <f t="shared" si="107"/>
        <v>-5</v>
      </c>
      <c r="AO181" s="7">
        <f t="shared" si="108"/>
        <v>-5.9</v>
      </c>
      <c r="AP181" s="8">
        <v>84.99</v>
      </c>
      <c r="AQ181" s="5">
        <v>79.989999999999995</v>
      </c>
      <c r="AR181" s="6">
        <f t="shared" si="109"/>
        <v>-5</v>
      </c>
      <c r="AS181" s="7">
        <f t="shared" si="110"/>
        <v>-5.9</v>
      </c>
      <c r="AT181" s="8">
        <v>79.989999999999995</v>
      </c>
      <c r="AU181" s="5">
        <v>69.989999999999995</v>
      </c>
      <c r="AV181" s="6">
        <f t="shared" si="111"/>
        <v>-10</v>
      </c>
      <c r="AW181" s="7">
        <f t="shared" si="112"/>
        <v>-12.5</v>
      </c>
      <c r="AX181" s="8">
        <v>79.989999999999995</v>
      </c>
      <c r="AY181" s="5">
        <v>69.989999999999995</v>
      </c>
      <c r="AZ181" s="6">
        <f t="shared" si="113"/>
        <v>-10</v>
      </c>
      <c r="BA181" s="7">
        <f t="shared" si="114"/>
        <v>-12.5</v>
      </c>
      <c r="BB181" s="8">
        <v>69.989999999999995</v>
      </c>
      <c r="BC181" s="5">
        <v>69.989999999999995</v>
      </c>
      <c r="BD181" s="6">
        <f t="shared" si="115"/>
        <v>0</v>
      </c>
      <c r="BE181" s="7">
        <f t="shared" si="116"/>
        <v>0</v>
      </c>
      <c r="BF181" s="8">
        <v>74.989999999999995</v>
      </c>
      <c r="BG181" s="5">
        <v>69.989999999999995</v>
      </c>
      <c r="BH181" s="6">
        <f t="shared" si="117"/>
        <v>-5</v>
      </c>
      <c r="BI181" s="7">
        <f t="shared" si="118"/>
        <v>-6.7</v>
      </c>
      <c r="BJ181" s="8">
        <v>74.989999999999995</v>
      </c>
      <c r="BK181" s="5">
        <v>68.989999999999995</v>
      </c>
      <c r="BL181" s="6">
        <f t="shared" si="119"/>
        <v>-6</v>
      </c>
      <c r="BM181" s="7">
        <f t="shared" si="120"/>
        <v>-8</v>
      </c>
      <c r="BN181" s="8">
        <v>79.989999999999995</v>
      </c>
      <c r="BO181" s="5">
        <v>74.989999999999995</v>
      </c>
      <c r="BP181" s="6">
        <f t="shared" si="121"/>
        <v>-5</v>
      </c>
      <c r="BQ181" s="7">
        <f t="shared" si="122"/>
        <v>-6.3</v>
      </c>
      <c r="BR181" s="8">
        <v>74.989999999999995</v>
      </c>
      <c r="BS181" s="5">
        <v>69.989999999999995</v>
      </c>
      <c r="BT181" s="6">
        <f t="shared" si="123"/>
        <v>-5</v>
      </c>
      <c r="BU181" s="7">
        <f t="shared" si="124"/>
        <v>-6.7</v>
      </c>
      <c r="BV181">
        <f t="shared" si="126"/>
        <v>69.989999999999995</v>
      </c>
      <c r="BW181">
        <f t="shared" si="126"/>
        <v>68.989999999999995</v>
      </c>
      <c r="BX181">
        <f t="shared" si="127"/>
        <v>89.95</v>
      </c>
      <c r="BY181">
        <f t="shared" si="127"/>
        <v>89.95</v>
      </c>
      <c r="BZ181">
        <f t="shared" si="128"/>
        <v>77.930000000000007</v>
      </c>
      <c r="CA181">
        <f t="shared" si="128"/>
        <v>73.75</v>
      </c>
      <c r="CB181">
        <f t="shared" si="129"/>
        <v>5.95</v>
      </c>
      <c r="CC181">
        <f t="shared" si="129"/>
        <v>5.86</v>
      </c>
      <c r="CD181">
        <f t="shared" si="130"/>
        <v>19.96</v>
      </c>
      <c r="CE181">
        <f t="shared" si="130"/>
        <v>20.96</v>
      </c>
      <c r="CF181">
        <f t="shared" si="131"/>
        <v>25.6</v>
      </c>
      <c r="CG181">
        <f t="shared" si="131"/>
        <v>28.4</v>
      </c>
      <c r="CH181" s="20" t="b">
        <f t="shared" si="125"/>
        <v>1</v>
      </c>
    </row>
    <row r="182" spans="1:86" x14ac:dyDescent="0.25">
      <c r="A182" s="31" t="s">
        <v>252</v>
      </c>
      <c r="B182" s="31" t="s">
        <v>246</v>
      </c>
      <c r="C182" s="32">
        <v>80022</v>
      </c>
      <c r="D182" s="32" t="b">
        <f t="shared" si="90"/>
        <v>1</v>
      </c>
      <c r="E182" s="32" t="b">
        <f t="shared" si="90"/>
        <v>1</v>
      </c>
      <c r="F182" s="4">
        <v>109.99</v>
      </c>
      <c r="G182" s="5">
        <v>99.99</v>
      </c>
      <c r="H182" s="6">
        <f t="shared" si="91"/>
        <v>-10</v>
      </c>
      <c r="I182" s="7">
        <f t="shared" si="92"/>
        <v>-9.1</v>
      </c>
      <c r="J182" s="8">
        <v>99.99</v>
      </c>
      <c r="K182" s="5">
        <v>99.99</v>
      </c>
      <c r="L182" s="6">
        <f t="shared" si="93"/>
        <v>0</v>
      </c>
      <c r="M182" s="7">
        <f t="shared" si="94"/>
        <v>0</v>
      </c>
      <c r="N182" s="8">
        <v>119.99</v>
      </c>
      <c r="O182" s="5">
        <v>114.99</v>
      </c>
      <c r="P182" s="6">
        <f t="shared" si="95"/>
        <v>-5</v>
      </c>
      <c r="Q182" s="7">
        <f t="shared" si="96"/>
        <v>-4.2</v>
      </c>
      <c r="R182" s="8">
        <v>129.94999999999999</v>
      </c>
      <c r="S182" s="5">
        <v>129.94999999999999</v>
      </c>
      <c r="T182" s="6">
        <f t="shared" si="97"/>
        <v>0</v>
      </c>
      <c r="U182" s="7">
        <f t="shared" si="98"/>
        <v>0</v>
      </c>
      <c r="V182" s="8">
        <v>109.99</v>
      </c>
      <c r="W182" s="5">
        <v>99.99</v>
      </c>
      <c r="X182" s="6">
        <f t="shared" si="99"/>
        <v>-10</v>
      </c>
      <c r="Y182" s="7">
        <f t="shared" si="100"/>
        <v>-9.1</v>
      </c>
      <c r="Z182" s="8">
        <v>119.99</v>
      </c>
      <c r="AA182" s="5">
        <v>119.99</v>
      </c>
      <c r="AB182" s="6">
        <f t="shared" si="101"/>
        <v>0</v>
      </c>
      <c r="AC182" s="7">
        <f t="shared" si="102"/>
        <v>0</v>
      </c>
      <c r="AD182" s="8">
        <v>99.99</v>
      </c>
      <c r="AE182" s="5">
        <v>99.99</v>
      </c>
      <c r="AF182" s="6">
        <f t="shared" si="103"/>
        <v>0</v>
      </c>
      <c r="AG182" s="7">
        <f t="shared" si="104"/>
        <v>0</v>
      </c>
      <c r="AH182" s="8">
        <v>99.99</v>
      </c>
      <c r="AI182" s="5">
        <v>99.99</v>
      </c>
      <c r="AJ182" s="6">
        <f t="shared" si="105"/>
        <v>0</v>
      </c>
      <c r="AK182" s="7">
        <f t="shared" si="106"/>
        <v>0</v>
      </c>
      <c r="AL182" s="8">
        <v>119.99</v>
      </c>
      <c r="AM182" s="5">
        <v>114.99</v>
      </c>
      <c r="AN182" s="6">
        <f t="shared" si="107"/>
        <v>-5</v>
      </c>
      <c r="AO182" s="7">
        <f t="shared" si="108"/>
        <v>-4.2</v>
      </c>
      <c r="AP182" s="8">
        <v>119.99</v>
      </c>
      <c r="AQ182" s="5">
        <v>114.99</v>
      </c>
      <c r="AR182" s="6">
        <f t="shared" si="109"/>
        <v>-5</v>
      </c>
      <c r="AS182" s="7">
        <f t="shared" si="110"/>
        <v>-4.2</v>
      </c>
      <c r="AT182" s="8">
        <v>109.99</v>
      </c>
      <c r="AU182" s="5">
        <v>99.99</v>
      </c>
      <c r="AV182" s="6">
        <f t="shared" si="111"/>
        <v>-10</v>
      </c>
      <c r="AW182" s="7">
        <f t="shared" si="112"/>
        <v>-9.1</v>
      </c>
      <c r="AX182" s="8">
        <v>109.99</v>
      </c>
      <c r="AY182" s="5">
        <v>99.99</v>
      </c>
      <c r="AZ182" s="6">
        <f t="shared" si="113"/>
        <v>-10</v>
      </c>
      <c r="BA182" s="7">
        <f t="shared" si="114"/>
        <v>-9.1</v>
      </c>
      <c r="BB182" s="8">
        <v>99.99</v>
      </c>
      <c r="BC182" s="5">
        <v>99.99</v>
      </c>
      <c r="BD182" s="6">
        <f t="shared" si="115"/>
        <v>0</v>
      </c>
      <c r="BE182" s="7">
        <f t="shared" si="116"/>
        <v>0</v>
      </c>
      <c r="BF182" s="8">
        <v>109.99</v>
      </c>
      <c r="BG182" s="5">
        <v>99.99</v>
      </c>
      <c r="BH182" s="6">
        <f t="shared" si="117"/>
        <v>-10</v>
      </c>
      <c r="BI182" s="7">
        <f t="shared" si="118"/>
        <v>-9.1</v>
      </c>
      <c r="BJ182" s="8">
        <v>105.99</v>
      </c>
      <c r="BK182" s="5">
        <v>97.99</v>
      </c>
      <c r="BL182" s="6">
        <f t="shared" si="119"/>
        <v>-8</v>
      </c>
      <c r="BM182" s="7">
        <f t="shared" si="120"/>
        <v>-7.5</v>
      </c>
      <c r="BN182" s="8">
        <v>109.99</v>
      </c>
      <c r="BO182" s="5">
        <v>109.99</v>
      </c>
      <c r="BP182" s="6">
        <f t="shared" si="121"/>
        <v>0</v>
      </c>
      <c r="BQ182" s="7">
        <f t="shared" si="122"/>
        <v>0</v>
      </c>
      <c r="BR182" s="8">
        <v>109.99</v>
      </c>
      <c r="BS182" s="5">
        <v>99.99</v>
      </c>
      <c r="BT182" s="6">
        <f t="shared" si="123"/>
        <v>-10</v>
      </c>
      <c r="BU182" s="7">
        <f t="shared" si="124"/>
        <v>-9.1</v>
      </c>
      <c r="BV182">
        <f t="shared" si="126"/>
        <v>99.99</v>
      </c>
      <c r="BW182">
        <f t="shared" si="126"/>
        <v>97.99</v>
      </c>
      <c r="BX182">
        <f t="shared" si="127"/>
        <v>129.94999999999999</v>
      </c>
      <c r="BY182">
        <f t="shared" si="127"/>
        <v>129.94999999999999</v>
      </c>
      <c r="BZ182">
        <f t="shared" si="128"/>
        <v>110.93</v>
      </c>
      <c r="CA182">
        <f t="shared" si="128"/>
        <v>106.05</v>
      </c>
      <c r="CB182">
        <f t="shared" si="129"/>
        <v>8.4</v>
      </c>
      <c r="CC182">
        <f t="shared" si="129"/>
        <v>9.25</v>
      </c>
      <c r="CD182">
        <f t="shared" si="130"/>
        <v>29.96</v>
      </c>
      <c r="CE182">
        <f t="shared" si="130"/>
        <v>31.96</v>
      </c>
      <c r="CF182">
        <f t="shared" si="131"/>
        <v>27</v>
      </c>
      <c r="CG182">
        <f t="shared" si="131"/>
        <v>30.1</v>
      </c>
      <c r="CH182" s="20" t="b">
        <f t="shared" si="125"/>
        <v>1</v>
      </c>
    </row>
    <row r="183" spans="1:86" x14ac:dyDescent="0.25">
      <c r="A183" s="31" t="s">
        <v>253</v>
      </c>
      <c r="B183" s="31" t="s">
        <v>246</v>
      </c>
      <c r="C183" s="32">
        <v>80023</v>
      </c>
      <c r="D183" s="32" t="b">
        <f t="shared" si="90"/>
        <v>1</v>
      </c>
      <c r="E183" s="32" t="b">
        <f t="shared" si="90"/>
        <v>1</v>
      </c>
      <c r="F183" s="4">
        <v>139.99</v>
      </c>
      <c r="G183" s="5">
        <v>129.99</v>
      </c>
      <c r="H183" s="6">
        <f t="shared" si="91"/>
        <v>-10</v>
      </c>
      <c r="I183" s="7">
        <f t="shared" si="92"/>
        <v>-7.1</v>
      </c>
      <c r="J183" s="8">
        <v>129.99</v>
      </c>
      <c r="K183" s="5">
        <v>129.99</v>
      </c>
      <c r="L183" s="6">
        <f t="shared" si="93"/>
        <v>0</v>
      </c>
      <c r="M183" s="7">
        <f t="shared" si="94"/>
        <v>0</v>
      </c>
      <c r="N183" s="8">
        <v>139.99</v>
      </c>
      <c r="O183" s="5">
        <v>139.99</v>
      </c>
      <c r="P183" s="6">
        <f t="shared" si="95"/>
        <v>0</v>
      </c>
      <c r="Q183" s="7">
        <f t="shared" si="96"/>
        <v>0</v>
      </c>
      <c r="R183" s="8">
        <v>159.94999999999999</v>
      </c>
      <c r="S183" s="5">
        <v>159.94999999999999</v>
      </c>
      <c r="T183" s="6">
        <f t="shared" si="97"/>
        <v>0</v>
      </c>
      <c r="U183" s="7">
        <f t="shared" si="98"/>
        <v>0</v>
      </c>
      <c r="V183" s="8">
        <v>139.99</v>
      </c>
      <c r="W183" s="5">
        <v>129.99</v>
      </c>
      <c r="X183" s="6">
        <f t="shared" si="99"/>
        <v>-10</v>
      </c>
      <c r="Y183" s="7">
        <f t="shared" si="100"/>
        <v>-7.1</v>
      </c>
      <c r="Z183" s="8">
        <v>149.99</v>
      </c>
      <c r="AA183" s="5">
        <v>149.99</v>
      </c>
      <c r="AB183" s="6">
        <f t="shared" si="101"/>
        <v>0</v>
      </c>
      <c r="AC183" s="7">
        <f t="shared" si="102"/>
        <v>0</v>
      </c>
      <c r="AD183" s="8">
        <v>129.99</v>
      </c>
      <c r="AE183" s="5">
        <v>129.99</v>
      </c>
      <c r="AF183" s="6">
        <f t="shared" si="103"/>
        <v>0</v>
      </c>
      <c r="AG183" s="7">
        <f t="shared" si="104"/>
        <v>0</v>
      </c>
      <c r="AH183" s="8">
        <v>129.99</v>
      </c>
      <c r="AI183" s="5">
        <v>129.99</v>
      </c>
      <c r="AJ183" s="6">
        <f t="shared" si="105"/>
        <v>0</v>
      </c>
      <c r="AK183" s="7">
        <f t="shared" si="106"/>
        <v>0</v>
      </c>
      <c r="AL183" s="8">
        <v>139.99</v>
      </c>
      <c r="AM183" s="5">
        <v>139.99</v>
      </c>
      <c r="AN183" s="6">
        <f t="shared" si="107"/>
        <v>0</v>
      </c>
      <c r="AO183" s="7">
        <f t="shared" si="108"/>
        <v>0</v>
      </c>
      <c r="AP183" s="8">
        <v>139.99</v>
      </c>
      <c r="AQ183" s="5">
        <v>139.99</v>
      </c>
      <c r="AR183" s="6">
        <f t="shared" si="109"/>
        <v>0</v>
      </c>
      <c r="AS183" s="7">
        <f t="shared" si="110"/>
        <v>0</v>
      </c>
      <c r="AT183" s="8">
        <v>139.99</v>
      </c>
      <c r="AU183" s="5">
        <v>129.99</v>
      </c>
      <c r="AV183" s="6">
        <f t="shared" si="111"/>
        <v>-10</v>
      </c>
      <c r="AW183" s="7">
        <f t="shared" si="112"/>
        <v>-7.1</v>
      </c>
      <c r="AX183" s="8">
        <v>139.99</v>
      </c>
      <c r="AY183" s="5">
        <v>129.99</v>
      </c>
      <c r="AZ183" s="6">
        <f t="shared" si="113"/>
        <v>-10</v>
      </c>
      <c r="BA183" s="7">
        <f t="shared" si="114"/>
        <v>-7.1</v>
      </c>
      <c r="BB183" s="8">
        <v>129.99</v>
      </c>
      <c r="BC183" s="5">
        <v>129.99</v>
      </c>
      <c r="BD183" s="6">
        <f t="shared" si="115"/>
        <v>0</v>
      </c>
      <c r="BE183" s="7">
        <f t="shared" si="116"/>
        <v>0</v>
      </c>
      <c r="BF183" s="8">
        <v>139.99</v>
      </c>
      <c r="BG183" s="5">
        <v>129.99</v>
      </c>
      <c r="BH183" s="6">
        <f t="shared" si="117"/>
        <v>-10</v>
      </c>
      <c r="BI183" s="7">
        <f t="shared" si="118"/>
        <v>-7.1</v>
      </c>
      <c r="BJ183" s="8">
        <v>139.99</v>
      </c>
      <c r="BK183" s="5">
        <v>134.99</v>
      </c>
      <c r="BL183" s="6">
        <f t="shared" si="119"/>
        <v>-5</v>
      </c>
      <c r="BM183" s="7">
        <f t="shared" si="120"/>
        <v>-3.6</v>
      </c>
      <c r="BN183" s="8">
        <v>139.99</v>
      </c>
      <c r="BO183" s="5">
        <v>139.99</v>
      </c>
      <c r="BP183" s="6">
        <f t="shared" si="121"/>
        <v>0</v>
      </c>
      <c r="BQ183" s="7">
        <f t="shared" si="122"/>
        <v>0</v>
      </c>
      <c r="BR183" s="8">
        <v>139.99</v>
      </c>
      <c r="BS183" s="5">
        <v>129.99</v>
      </c>
      <c r="BT183" s="6">
        <f t="shared" si="123"/>
        <v>-10</v>
      </c>
      <c r="BU183" s="7">
        <f t="shared" si="124"/>
        <v>-7.1</v>
      </c>
      <c r="BV183">
        <f t="shared" si="126"/>
        <v>129.99</v>
      </c>
      <c r="BW183">
        <f t="shared" si="126"/>
        <v>129.99</v>
      </c>
      <c r="BX183">
        <f t="shared" si="127"/>
        <v>159.94999999999999</v>
      </c>
      <c r="BY183">
        <f t="shared" si="127"/>
        <v>159.94999999999999</v>
      </c>
      <c r="BZ183">
        <f t="shared" si="128"/>
        <v>139.4</v>
      </c>
      <c r="CA183">
        <f t="shared" si="128"/>
        <v>135.58000000000001</v>
      </c>
      <c r="CB183">
        <f t="shared" si="129"/>
        <v>7.25</v>
      </c>
      <c r="CC183">
        <f t="shared" si="129"/>
        <v>8.3699999999999992</v>
      </c>
      <c r="CD183">
        <f t="shared" si="130"/>
        <v>29.96</v>
      </c>
      <c r="CE183">
        <f t="shared" si="130"/>
        <v>29.96</v>
      </c>
      <c r="CF183">
        <f t="shared" si="131"/>
        <v>21.5</v>
      </c>
      <c r="CG183">
        <f t="shared" si="131"/>
        <v>22.1</v>
      </c>
      <c r="CH183" s="20" t="b">
        <f t="shared" si="125"/>
        <v>1</v>
      </c>
    </row>
    <row r="184" spans="1:86" x14ac:dyDescent="0.25">
      <c r="A184" s="31" t="s">
        <v>254</v>
      </c>
      <c r="B184" s="31" t="s">
        <v>246</v>
      </c>
      <c r="C184" s="32">
        <v>80024</v>
      </c>
      <c r="D184" s="32" t="b">
        <f t="shared" si="90"/>
        <v>1</v>
      </c>
      <c r="E184" s="32" t="b">
        <f t="shared" si="90"/>
        <v>1</v>
      </c>
      <c r="F184" s="4">
        <v>169.99</v>
      </c>
      <c r="G184" s="5">
        <v>169.99</v>
      </c>
      <c r="H184" s="6">
        <f t="shared" si="91"/>
        <v>0</v>
      </c>
      <c r="I184" s="7">
        <f t="shared" si="92"/>
        <v>0</v>
      </c>
      <c r="J184" s="8">
        <v>169.99</v>
      </c>
      <c r="K184" s="5">
        <v>169.99</v>
      </c>
      <c r="L184" s="6">
        <f t="shared" si="93"/>
        <v>0</v>
      </c>
      <c r="M184" s="7">
        <f t="shared" si="94"/>
        <v>0</v>
      </c>
      <c r="N184" s="8">
        <v>169.99</v>
      </c>
      <c r="O184" s="5">
        <v>169.99</v>
      </c>
      <c r="P184" s="6">
        <f t="shared" si="95"/>
        <v>0</v>
      </c>
      <c r="Q184" s="7">
        <f t="shared" si="96"/>
        <v>0</v>
      </c>
      <c r="R184" s="8">
        <v>169.95</v>
      </c>
      <c r="S184" s="5">
        <v>169.95</v>
      </c>
      <c r="T184" s="6">
        <f t="shared" si="97"/>
        <v>0</v>
      </c>
      <c r="U184" s="7">
        <f t="shared" si="98"/>
        <v>0</v>
      </c>
      <c r="V184" s="8">
        <v>169.99</v>
      </c>
      <c r="W184" s="5">
        <v>169.99</v>
      </c>
      <c r="X184" s="6">
        <f t="shared" si="99"/>
        <v>0</v>
      </c>
      <c r="Y184" s="7">
        <f t="shared" si="100"/>
        <v>0</v>
      </c>
      <c r="Z184" s="8">
        <v>169.99</v>
      </c>
      <c r="AA184" s="5">
        <v>169.99</v>
      </c>
      <c r="AB184" s="6">
        <f t="shared" si="101"/>
        <v>0</v>
      </c>
      <c r="AC184" s="7">
        <f t="shared" si="102"/>
        <v>0</v>
      </c>
      <c r="AD184" s="8">
        <v>169.99</v>
      </c>
      <c r="AE184" s="5">
        <v>169.99</v>
      </c>
      <c r="AF184" s="6">
        <f t="shared" si="103"/>
        <v>0</v>
      </c>
      <c r="AG184" s="7">
        <f t="shared" si="104"/>
        <v>0</v>
      </c>
      <c r="AH184" s="8">
        <v>169.99</v>
      </c>
      <c r="AI184" s="5">
        <v>169.99</v>
      </c>
      <c r="AJ184" s="6">
        <f t="shared" si="105"/>
        <v>0</v>
      </c>
      <c r="AK184" s="7">
        <f t="shared" si="106"/>
        <v>0</v>
      </c>
      <c r="AL184" s="8">
        <v>169.99</v>
      </c>
      <c r="AM184" s="5">
        <v>169.99</v>
      </c>
      <c r="AN184" s="6">
        <f t="shared" si="107"/>
        <v>0</v>
      </c>
      <c r="AO184" s="7">
        <f t="shared" si="108"/>
        <v>0</v>
      </c>
      <c r="AP184" s="8">
        <v>169.99</v>
      </c>
      <c r="AQ184" s="5">
        <v>169.99</v>
      </c>
      <c r="AR184" s="6">
        <f t="shared" si="109"/>
        <v>0</v>
      </c>
      <c r="AS184" s="7">
        <f t="shared" si="110"/>
        <v>0</v>
      </c>
      <c r="AT184" s="8">
        <v>169.99</v>
      </c>
      <c r="AU184" s="5">
        <v>169.99</v>
      </c>
      <c r="AV184" s="6">
        <f t="shared" si="111"/>
        <v>0</v>
      </c>
      <c r="AW184" s="7">
        <f t="shared" si="112"/>
        <v>0</v>
      </c>
      <c r="AX184" s="8">
        <v>169.99</v>
      </c>
      <c r="AY184" s="5">
        <v>169.99</v>
      </c>
      <c r="AZ184" s="6">
        <f t="shared" si="113"/>
        <v>0</v>
      </c>
      <c r="BA184" s="7">
        <f t="shared" si="114"/>
        <v>0</v>
      </c>
      <c r="BB184" s="8">
        <v>169.99</v>
      </c>
      <c r="BC184" s="5">
        <v>169.99</v>
      </c>
      <c r="BD184" s="6">
        <f t="shared" si="115"/>
        <v>0</v>
      </c>
      <c r="BE184" s="7">
        <f t="shared" si="116"/>
        <v>0</v>
      </c>
      <c r="BF184" s="8">
        <v>169.99</v>
      </c>
      <c r="BG184" s="5">
        <v>169.99</v>
      </c>
      <c r="BH184" s="6">
        <f t="shared" si="117"/>
        <v>0</v>
      </c>
      <c r="BI184" s="7">
        <f t="shared" si="118"/>
        <v>0</v>
      </c>
      <c r="BJ184" s="8">
        <v>169.99</v>
      </c>
      <c r="BK184" s="5">
        <v>169.99</v>
      </c>
      <c r="BL184" s="6">
        <f t="shared" si="119"/>
        <v>0</v>
      </c>
      <c r="BM184" s="7">
        <f t="shared" si="120"/>
        <v>0</v>
      </c>
      <c r="BN184" s="8">
        <v>169.99</v>
      </c>
      <c r="BO184" s="5">
        <v>169.99</v>
      </c>
      <c r="BP184" s="6">
        <f t="shared" si="121"/>
        <v>0</v>
      </c>
      <c r="BQ184" s="7">
        <f t="shared" si="122"/>
        <v>0</v>
      </c>
      <c r="BR184" s="8">
        <v>169.99</v>
      </c>
      <c r="BS184" s="5">
        <v>169.99</v>
      </c>
      <c r="BT184" s="6">
        <f t="shared" si="123"/>
        <v>0</v>
      </c>
      <c r="BU184" s="7">
        <f t="shared" si="124"/>
        <v>0</v>
      </c>
      <c r="BV184">
        <f t="shared" si="126"/>
        <v>169.95</v>
      </c>
      <c r="BW184">
        <f t="shared" si="126"/>
        <v>169.95</v>
      </c>
      <c r="BX184">
        <f t="shared" si="127"/>
        <v>169.99</v>
      </c>
      <c r="BY184">
        <f t="shared" si="127"/>
        <v>169.99</v>
      </c>
      <c r="BZ184">
        <f t="shared" si="128"/>
        <v>169.99</v>
      </c>
      <c r="CA184">
        <f t="shared" si="128"/>
        <v>169.99</v>
      </c>
      <c r="CB184">
        <f t="shared" si="129"/>
        <v>0.01</v>
      </c>
      <c r="CC184">
        <f t="shared" si="129"/>
        <v>0.01</v>
      </c>
      <c r="CD184">
        <f t="shared" si="130"/>
        <v>0.04</v>
      </c>
      <c r="CE184">
        <f t="shared" si="130"/>
        <v>0.04</v>
      </c>
      <c r="CF184">
        <f t="shared" si="131"/>
        <v>0</v>
      </c>
      <c r="CG184">
        <f t="shared" si="131"/>
        <v>0</v>
      </c>
      <c r="CH184" s="20" t="b">
        <f t="shared" si="125"/>
        <v>0</v>
      </c>
    </row>
    <row r="185" spans="1:86" x14ac:dyDescent="0.25">
      <c r="A185" s="31" t="s">
        <v>255</v>
      </c>
      <c r="B185" s="31" t="s">
        <v>246</v>
      </c>
      <c r="C185" s="32">
        <v>80025</v>
      </c>
      <c r="D185" s="32" t="b">
        <f t="shared" si="90"/>
        <v>1</v>
      </c>
      <c r="E185" s="32" t="b">
        <f t="shared" si="90"/>
        <v>1</v>
      </c>
      <c r="F185" s="4">
        <v>49.99</v>
      </c>
      <c r="G185" s="5">
        <v>44.99</v>
      </c>
      <c r="H185" s="6">
        <f t="shared" si="91"/>
        <v>-5</v>
      </c>
      <c r="I185" s="7">
        <f t="shared" si="92"/>
        <v>-10</v>
      </c>
      <c r="J185" s="8">
        <v>44.99</v>
      </c>
      <c r="K185" s="5">
        <v>44.99</v>
      </c>
      <c r="L185" s="6">
        <f t="shared" si="93"/>
        <v>0</v>
      </c>
      <c r="M185" s="7">
        <f t="shared" si="94"/>
        <v>0</v>
      </c>
      <c r="N185" s="8">
        <v>52.99</v>
      </c>
      <c r="O185" s="5">
        <v>52.99</v>
      </c>
      <c r="P185" s="6">
        <f t="shared" si="95"/>
        <v>0</v>
      </c>
      <c r="Q185" s="7">
        <f t="shared" si="96"/>
        <v>0</v>
      </c>
      <c r="R185" s="8">
        <v>54.95</v>
      </c>
      <c r="S185" s="5">
        <v>54.95</v>
      </c>
      <c r="T185" s="6">
        <f t="shared" si="97"/>
        <v>0</v>
      </c>
      <c r="U185" s="7">
        <f t="shared" si="98"/>
        <v>0</v>
      </c>
      <c r="V185" s="8">
        <v>44.99</v>
      </c>
      <c r="W185" s="5">
        <v>44.99</v>
      </c>
      <c r="X185" s="6">
        <f t="shared" si="99"/>
        <v>0</v>
      </c>
      <c r="Y185" s="7">
        <f t="shared" si="100"/>
        <v>0</v>
      </c>
      <c r="Z185" s="8">
        <v>52.99</v>
      </c>
      <c r="AA185" s="5">
        <v>52.99</v>
      </c>
      <c r="AB185" s="6">
        <f t="shared" si="101"/>
        <v>0</v>
      </c>
      <c r="AC185" s="7">
        <f t="shared" si="102"/>
        <v>0</v>
      </c>
      <c r="AD185" s="8">
        <v>44.99</v>
      </c>
      <c r="AE185" s="5">
        <v>44.99</v>
      </c>
      <c r="AF185" s="6">
        <f t="shared" si="103"/>
        <v>0</v>
      </c>
      <c r="AG185" s="7">
        <f t="shared" si="104"/>
        <v>0</v>
      </c>
      <c r="AH185" s="8">
        <v>44.99</v>
      </c>
      <c r="AI185" s="5">
        <v>44.99</v>
      </c>
      <c r="AJ185" s="6">
        <f t="shared" si="105"/>
        <v>0</v>
      </c>
      <c r="AK185" s="7">
        <f t="shared" si="106"/>
        <v>0</v>
      </c>
      <c r="AL185" s="8">
        <v>52.99</v>
      </c>
      <c r="AM185" s="5">
        <v>52.99</v>
      </c>
      <c r="AN185" s="6">
        <f t="shared" si="107"/>
        <v>0</v>
      </c>
      <c r="AO185" s="7">
        <f t="shared" si="108"/>
        <v>0</v>
      </c>
      <c r="AP185" s="8">
        <v>52.99</v>
      </c>
      <c r="AQ185" s="5">
        <v>52.99</v>
      </c>
      <c r="AR185" s="6">
        <f t="shared" si="109"/>
        <v>0</v>
      </c>
      <c r="AS185" s="7">
        <f t="shared" si="110"/>
        <v>0</v>
      </c>
      <c r="AT185" s="8">
        <v>49.99</v>
      </c>
      <c r="AU185" s="5">
        <v>44.99</v>
      </c>
      <c r="AV185" s="6">
        <f t="shared" si="111"/>
        <v>-5</v>
      </c>
      <c r="AW185" s="7">
        <f t="shared" si="112"/>
        <v>-10</v>
      </c>
      <c r="AX185" s="8">
        <v>49.99</v>
      </c>
      <c r="AY185" s="5">
        <v>44.99</v>
      </c>
      <c r="AZ185" s="6">
        <f t="shared" si="113"/>
        <v>-5</v>
      </c>
      <c r="BA185" s="7">
        <f t="shared" si="114"/>
        <v>-10</v>
      </c>
      <c r="BB185" s="8">
        <v>44.99</v>
      </c>
      <c r="BC185" s="5">
        <v>44.99</v>
      </c>
      <c r="BD185" s="6">
        <f t="shared" si="115"/>
        <v>0</v>
      </c>
      <c r="BE185" s="7">
        <f t="shared" si="116"/>
        <v>0</v>
      </c>
      <c r="BF185" s="8">
        <v>49.99</v>
      </c>
      <c r="BG185" s="5">
        <v>44.99</v>
      </c>
      <c r="BH185" s="6">
        <f t="shared" si="117"/>
        <v>-5</v>
      </c>
      <c r="BI185" s="7">
        <f t="shared" si="118"/>
        <v>-10</v>
      </c>
      <c r="BJ185" s="8">
        <v>47.99</v>
      </c>
      <c r="BK185" s="5">
        <v>43.99</v>
      </c>
      <c r="BL185" s="6">
        <f t="shared" si="119"/>
        <v>-4</v>
      </c>
      <c r="BM185" s="7">
        <f t="shared" si="120"/>
        <v>-8.3000000000000007</v>
      </c>
      <c r="BN185" s="8">
        <v>49.99</v>
      </c>
      <c r="BO185" s="5">
        <v>49.99</v>
      </c>
      <c r="BP185" s="6">
        <f t="shared" si="121"/>
        <v>0</v>
      </c>
      <c r="BQ185" s="7">
        <f t="shared" si="122"/>
        <v>0</v>
      </c>
      <c r="BR185" s="8">
        <v>49.99</v>
      </c>
      <c r="BS185" s="5">
        <v>44.99</v>
      </c>
      <c r="BT185" s="6">
        <f t="shared" si="123"/>
        <v>-5</v>
      </c>
      <c r="BU185" s="7">
        <f t="shared" si="124"/>
        <v>-10</v>
      </c>
      <c r="BV185">
        <f t="shared" si="126"/>
        <v>44.99</v>
      </c>
      <c r="BW185">
        <f t="shared" si="126"/>
        <v>43.99</v>
      </c>
      <c r="BX185">
        <f t="shared" si="127"/>
        <v>54.95</v>
      </c>
      <c r="BY185">
        <f t="shared" si="127"/>
        <v>54.95</v>
      </c>
      <c r="BZ185">
        <f t="shared" si="128"/>
        <v>49.4</v>
      </c>
      <c r="CA185">
        <f t="shared" si="128"/>
        <v>47.69</v>
      </c>
      <c r="CB185">
        <f t="shared" si="129"/>
        <v>3.29</v>
      </c>
      <c r="CC185">
        <f t="shared" si="129"/>
        <v>3.89</v>
      </c>
      <c r="CD185">
        <f t="shared" si="130"/>
        <v>9.9600000000000009</v>
      </c>
      <c r="CE185">
        <f t="shared" si="130"/>
        <v>10.96</v>
      </c>
      <c r="CF185">
        <f t="shared" si="131"/>
        <v>20.2</v>
      </c>
      <c r="CG185">
        <f t="shared" si="131"/>
        <v>23</v>
      </c>
      <c r="CH185" s="20" t="b">
        <f t="shared" si="125"/>
        <v>1</v>
      </c>
    </row>
    <row r="186" spans="1:86" x14ac:dyDescent="0.25">
      <c r="A186" s="31" t="s">
        <v>256</v>
      </c>
      <c r="B186" s="31" t="s">
        <v>246</v>
      </c>
      <c r="C186" s="32">
        <v>80026</v>
      </c>
      <c r="D186" s="32" t="b">
        <f t="shared" si="90"/>
        <v>1</v>
      </c>
      <c r="E186" s="32" t="b">
        <f t="shared" si="90"/>
        <v>1</v>
      </c>
      <c r="F186" s="4">
        <v>54.99</v>
      </c>
      <c r="G186" s="5">
        <v>49.99</v>
      </c>
      <c r="H186" s="6">
        <f t="shared" si="91"/>
        <v>-5</v>
      </c>
      <c r="I186" s="7">
        <f t="shared" si="92"/>
        <v>-9.1</v>
      </c>
      <c r="J186" s="8">
        <v>49.99</v>
      </c>
      <c r="K186" s="5">
        <v>49.99</v>
      </c>
      <c r="L186" s="6">
        <f t="shared" si="93"/>
        <v>0</v>
      </c>
      <c r="M186" s="7">
        <f t="shared" si="94"/>
        <v>0</v>
      </c>
      <c r="N186" s="8">
        <v>59.99</v>
      </c>
      <c r="O186" s="5">
        <v>57.99</v>
      </c>
      <c r="P186" s="6">
        <f t="shared" si="95"/>
        <v>-2</v>
      </c>
      <c r="Q186" s="7">
        <f t="shared" si="96"/>
        <v>-3.3</v>
      </c>
      <c r="R186" s="8">
        <v>59.95</v>
      </c>
      <c r="S186" s="5">
        <v>59.95</v>
      </c>
      <c r="T186" s="6">
        <f t="shared" si="97"/>
        <v>0</v>
      </c>
      <c r="U186" s="7">
        <f t="shared" si="98"/>
        <v>0</v>
      </c>
      <c r="V186" s="8">
        <v>49.99</v>
      </c>
      <c r="W186" s="5">
        <v>49.99</v>
      </c>
      <c r="X186" s="6">
        <f t="shared" si="99"/>
        <v>0</v>
      </c>
      <c r="Y186" s="7">
        <f t="shared" si="100"/>
        <v>0</v>
      </c>
      <c r="Z186" s="8">
        <v>59.99</v>
      </c>
      <c r="AA186" s="5">
        <v>59.99</v>
      </c>
      <c r="AB186" s="6">
        <f t="shared" si="101"/>
        <v>0</v>
      </c>
      <c r="AC186" s="7">
        <f t="shared" si="102"/>
        <v>0</v>
      </c>
      <c r="AD186" s="8">
        <v>49.99</v>
      </c>
      <c r="AE186" s="5">
        <v>49.99</v>
      </c>
      <c r="AF186" s="6">
        <f t="shared" si="103"/>
        <v>0</v>
      </c>
      <c r="AG186" s="7">
        <f t="shared" si="104"/>
        <v>0</v>
      </c>
      <c r="AH186" s="8">
        <v>49.99</v>
      </c>
      <c r="AI186" s="5">
        <v>49.99</v>
      </c>
      <c r="AJ186" s="6">
        <f t="shared" si="105"/>
        <v>0</v>
      </c>
      <c r="AK186" s="7">
        <f t="shared" si="106"/>
        <v>0</v>
      </c>
      <c r="AL186" s="8">
        <v>59.99</v>
      </c>
      <c r="AM186" s="5">
        <v>57.99</v>
      </c>
      <c r="AN186" s="6">
        <f t="shared" si="107"/>
        <v>-2</v>
      </c>
      <c r="AO186" s="7">
        <f t="shared" si="108"/>
        <v>-3.3</v>
      </c>
      <c r="AP186" s="8">
        <v>59.99</v>
      </c>
      <c r="AQ186" s="5">
        <v>57.99</v>
      </c>
      <c r="AR186" s="6">
        <f t="shared" si="109"/>
        <v>-2</v>
      </c>
      <c r="AS186" s="7">
        <f t="shared" si="110"/>
        <v>-3.3</v>
      </c>
      <c r="AT186" s="8">
        <v>54.99</v>
      </c>
      <c r="AU186" s="5">
        <v>49.99</v>
      </c>
      <c r="AV186" s="6">
        <f t="shared" si="111"/>
        <v>-5</v>
      </c>
      <c r="AW186" s="7">
        <f t="shared" si="112"/>
        <v>-9.1</v>
      </c>
      <c r="AX186" s="8">
        <v>54.99</v>
      </c>
      <c r="AY186" s="5">
        <v>49.99</v>
      </c>
      <c r="AZ186" s="6">
        <f t="shared" si="113"/>
        <v>-5</v>
      </c>
      <c r="BA186" s="7">
        <f t="shared" si="114"/>
        <v>-9.1</v>
      </c>
      <c r="BB186" s="8">
        <v>49.99</v>
      </c>
      <c r="BC186" s="5">
        <v>49.99</v>
      </c>
      <c r="BD186" s="6">
        <f t="shared" si="115"/>
        <v>0</v>
      </c>
      <c r="BE186" s="7">
        <f t="shared" si="116"/>
        <v>0</v>
      </c>
      <c r="BF186" s="8">
        <v>54.99</v>
      </c>
      <c r="BG186" s="5">
        <v>49.99</v>
      </c>
      <c r="BH186" s="6">
        <f t="shared" si="117"/>
        <v>-5</v>
      </c>
      <c r="BI186" s="7">
        <f t="shared" si="118"/>
        <v>-9.1</v>
      </c>
      <c r="BJ186" s="8">
        <v>52.99</v>
      </c>
      <c r="BK186" s="5">
        <v>48.99</v>
      </c>
      <c r="BL186" s="6">
        <f t="shared" si="119"/>
        <v>-4</v>
      </c>
      <c r="BM186" s="7">
        <f t="shared" si="120"/>
        <v>-7.5</v>
      </c>
      <c r="BN186" s="8">
        <v>54.99</v>
      </c>
      <c r="BO186" s="5">
        <v>54.99</v>
      </c>
      <c r="BP186" s="6">
        <f t="shared" si="121"/>
        <v>0</v>
      </c>
      <c r="BQ186" s="7">
        <f t="shared" si="122"/>
        <v>0</v>
      </c>
      <c r="BR186" s="8">
        <v>54.99</v>
      </c>
      <c r="BS186" s="5">
        <v>49.99</v>
      </c>
      <c r="BT186" s="6">
        <f t="shared" si="123"/>
        <v>-5</v>
      </c>
      <c r="BU186" s="7">
        <f t="shared" si="124"/>
        <v>-9.1</v>
      </c>
      <c r="BV186">
        <f t="shared" si="126"/>
        <v>49.99</v>
      </c>
      <c r="BW186">
        <f t="shared" si="126"/>
        <v>48.99</v>
      </c>
      <c r="BX186">
        <f t="shared" si="127"/>
        <v>59.99</v>
      </c>
      <c r="BY186">
        <f t="shared" si="127"/>
        <v>59.99</v>
      </c>
      <c r="BZ186">
        <f t="shared" si="128"/>
        <v>54.87</v>
      </c>
      <c r="CA186">
        <f t="shared" si="128"/>
        <v>52.81</v>
      </c>
      <c r="CB186">
        <f t="shared" si="129"/>
        <v>3.86</v>
      </c>
      <c r="CC186">
        <f t="shared" si="129"/>
        <v>4.07</v>
      </c>
      <c r="CD186">
        <f t="shared" si="130"/>
        <v>10</v>
      </c>
      <c r="CE186">
        <f t="shared" si="130"/>
        <v>11</v>
      </c>
      <c r="CF186">
        <f t="shared" si="131"/>
        <v>18.2</v>
      </c>
      <c r="CG186">
        <f t="shared" si="131"/>
        <v>20.8</v>
      </c>
      <c r="CH186" s="20" t="b">
        <f t="shared" si="125"/>
        <v>1</v>
      </c>
    </row>
    <row r="187" spans="1:86" x14ac:dyDescent="0.25">
      <c r="A187" s="31" t="s">
        <v>257</v>
      </c>
      <c r="B187" s="31" t="s">
        <v>246</v>
      </c>
      <c r="C187" s="32">
        <v>80028</v>
      </c>
      <c r="D187" s="32" t="b">
        <f t="shared" si="90"/>
        <v>1</v>
      </c>
      <c r="E187" s="32" t="b">
        <f t="shared" si="90"/>
        <v>1</v>
      </c>
      <c r="F187" s="4">
        <v>109.99</v>
      </c>
      <c r="G187" s="5">
        <v>99.99</v>
      </c>
      <c r="H187" s="6">
        <f t="shared" si="91"/>
        <v>-10</v>
      </c>
      <c r="I187" s="7">
        <f t="shared" si="92"/>
        <v>-9.1</v>
      </c>
      <c r="J187" s="8">
        <v>99.99</v>
      </c>
      <c r="K187" s="5">
        <v>99.99</v>
      </c>
      <c r="L187" s="6">
        <f t="shared" si="93"/>
        <v>0</v>
      </c>
      <c r="M187" s="7">
        <f t="shared" si="94"/>
        <v>0</v>
      </c>
      <c r="N187" s="8">
        <v>119.99</v>
      </c>
      <c r="O187" s="5">
        <v>114.99</v>
      </c>
      <c r="P187" s="6">
        <f t="shared" si="95"/>
        <v>-5</v>
      </c>
      <c r="Q187" s="7">
        <f t="shared" si="96"/>
        <v>-4.2</v>
      </c>
      <c r="R187" s="8">
        <v>129.94999999999999</v>
      </c>
      <c r="S187" s="5">
        <v>129.94999999999999</v>
      </c>
      <c r="T187" s="6">
        <f t="shared" si="97"/>
        <v>0</v>
      </c>
      <c r="U187" s="7">
        <f t="shared" si="98"/>
        <v>0</v>
      </c>
      <c r="V187" s="8">
        <v>109.99</v>
      </c>
      <c r="W187" s="5">
        <v>99.99</v>
      </c>
      <c r="X187" s="6">
        <f t="shared" si="99"/>
        <v>-10</v>
      </c>
      <c r="Y187" s="7">
        <f t="shared" si="100"/>
        <v>-9.1</v>
      </c>
      <c r="Z187" s="8">
        <v>119.99</v>
      </c>
      <c r="AA187" s="5">
        <v>119.99</v>
      </c>
      <c r="AB187" s="6">
        <f t="shared" si="101"/>
        <v>0</v>
      </c>
      <c r="AC187" s="7">
        <f t="shared" si="102"/>
        <v>0</v>
      </c>
      <c r="AD187" s="8">
        <v>99.99</v>
      </c>
      <c r="AE187" s="5">
        <v>99.99</v>
      </c>
      <c r="AF187" s="6">
        <f t="shared" si="103"/>
        <v>0</v>
      </c>
      <c r="AG187" s="7">
        <f t="shared" si="104"/>
        <v>0</v>
      </c>
      <c r="AH187" s="8">
        <v>99.99</v>
      </c>
      <c r="AI187" s="5">
        <v>99.99</v>
      </c>
      <c r="AJ187" s="6">
        <f t="shared" si="105"/>
        <v>0</v>
      </c>
      <c r="AK187" s="7">
        <f t="shared" si="106"/>
        <v>0</v>
      </c>
      <c r="AL187" s="8">
        <v>119.99</v>
      </c>
      <c r="AM187" s="5">
        <v>114.99</v>
      </c>
      <c r="AN187" s="6">
        <f t="shared" si="107"/>
        <v>-5</v>
      </c>
      <c r="AO187" s="7">
        <f t="shared" si="108"/>
        <v>-4.2</v>
      </c>
      <c r="AP187" s="8">
        <v>119.99</v>
      </c>
      <c r="AQ187" s="5">
        <v>114.99</v>
      </c>
      <c r="AR187" s="6">
        <f t="shared" si="109"/>
        <v>-5</v>
      </c>
      <c r="AS187" s="7">
        <f t="shared" si="110"/>
        <v>-4.2</v>
      </c>
      <c r="AT187" s="8">
        <v>109.99</v>
      </c>
      <c r="AU187" s="5">
        <v>99.99</v>
      </c>
      <c r="AV187" s="6">
        <f t="shared" si="111"/>
        <v>-10</v>
      </c>
      <c r="AW187" s="7">
        <f t="shared" si="112"/>
        <v>-9.1</v>
      </c>
      <c r="AX187" s="8">
        <v>109.99</v>
      </c>
      <c r="AY187" s="5">
        <v>99.99</v>
      </c>
      <c r="AZ187" s="6">
        <f t="shared" si="113"/>
        <v>-10</v>
      </c>
      <c r="BA187" s="7">
        <f t="shared" si="114"/>
        <v>-9.1</v>
      </c>
      <c r="BB187" s="8">
        <v>99.99</v>
      </c>
      <c r="BC187" s="5">
        <v>99.99</v>
      </c>
      <c r="BD187" s="6">
        <f t="shared" si="115"/>
        <v>0</v>
      </c>
      <c r="BE187" s="7">
        <f t="shared" si="116"/>
        <v>0</v>
      </c>
      <c r="BF187" s="8">
        <v>109.99</v>
      </c>
      <c r="BG187" s="5">
        <v>99.99</v>
      </c>
      <c r="BH187" s="6">
        <f t="shared" si="117"/>
        <v>-10</v>
      </c>
      <c r="BI187" s="7">
        <f t="shared" si="118"/>
        <v>-9.1</v>
      </c>
      <c r="BJ187" s="8">
        <v>104.99</v>
      </c>
      <c r="BK187" s="5">
        <v>97.99</v>
      </c>
      <c r="BL187" s="6">
        <f t="shared" si="119"/>
        <v>-7</v>
      </c>
      <c r="BM187" s="7">
        <f t="shared" si="120"/>
        <v>-6.7</v>
      </c>
      <c r="BN187" s="8">
        <v>109.99</v>
      </c>
      <c r="BO187" s="5">
        <v>109.99</v>
      </c>
      <c r="BP187" s="6">
        <f t="shared" si="121"/>
        <v>0</v>
      </c>
      <c r="BQ187" s="7">
        <f t="shared" si="122"/>
        <v>0</v>
      </c>
      <c r="BR187" s="8">
        <v>109.99</v>
      </c>
      <c r="BS187" s="5">
        <v>99.99</v>
      </c>
      <c r="BT187" s="6">
        <f t="shared" si="123"/>
        <v>-10</v>
      </c>
      <c r="BU187" s="7">
        <f t="shared" si="124"/>
        <v>-9.1</v>
      </c>
      <c r="BV187">
        <f t="shared" si="126"/>
        <v>99.99</v>
      </c>
      <c r="BW187">
        <f t="shared" si="126"/>
        <v>97.99</v>
      </c>
      <c r="BX187">
        <f t="shared" si="127"/>
        <v>129.94999999999999</v>
      </c>
      <c r="BY187">
        <f t="shared" si="127"/>
        <v>129.94999999999999</v>
      </c>
      <c r="BZ187">
        <f t="shared" si="128"/>
        <v>110.87</v>
      </c>
      <c r="CA187">
        <f t="shared" si="128"/>
        <v>106.05</v>
      </c>
      <c r="CB187">
        <f t="shared" si="129"/>
        <v>8.44</v>
      </c>
      <c r="CC187">
        <f t="shared" si="129"/>
        <v>9.25</v>
      </c>
      <c r="CD187">
        <f t="shared" si="130"/>
        <v>29.96</v>
      </c>
      <c r="CE187">
        <f t="shared" si="130"/>
        <v>31.96</v>
      </c>
      <c r="CF187">
        <f t="shared" si="131"/>
        <v>27</v>
      </c>
      <c r="CG187">
        <f t="shared" si="131"/>
        <v>30.1</v>
      </c>
      <c r="CH187" s="20" t="b">
        <f t="shared" si="125"/>
        <v>1</v>
      </c>
    </row>
    <row r="188" spans="1:86" x14ac:dyDescent="0.25">
      <c r="A188" s="31" t="s">
        <v>258</v>
      </c>
      <c r="B188" s="31" t="s">
        <v>157</v>
      </c>
      <c r="C188" s="32">
        <v>92176</v>
      </c>
      <c r="D188" s="32" t="b">
        <f t="shared" si="90"/>
        <v>1</v>
      </c>
      <c r="E188" s="32" t="b">
        <f t="shared" si="90"/>
        <v>1</v>
      </c>
      <c r="F188" s="4">
        <v>129.99</v>
      </c>
      <c r="G188" s="5">
        <v>119.99</v>
      </c>
      <c r="H188" s="6">
        <f t="shared" si="91"/>
        <v>-10.000000000000014</v>
      </c>
      <c r="I188" s="7">
        <f t="shared" si="92"/>
        <v>-7.7</v>
      </c>
      <c r="J188" s="8">
        <v>119.99</v>
      </c>
      <c r="K188" s="5">
        <v>119.99</v>
      </c>
      <c r="L188" s="6">
        <f t="shared" si="93"/>
        <v>0</v>
      </c>
      <c r="M188" s="7">
        <f t="shared" si="94"/>
        <v>0</v>
      </c>
      <c r="N188" s="8">
        <v>129.99</v>
      </c>
      <c r="O188" s="5">
        <v>129.99</v>
      </c>
      <c r="P188" s="6">
        <f t="shared" si="95"/>
        <v>0</v>
      </c>
      <c r="Q188" s="7">
        <f t="shared" si="96"/>
        <v>0</v>
      </c>
      <c r="R188" s="8">
        <v>139.94999999999999</v>
      </c>
      <c r="S188" s="5">
        <v>139.94999999999999</v>
      </c>
      <c r="T188" s="6">
        <f t="shared" si="97"/>
        <v>0</v>
      </c>
      <c r="U188" s="7">
        <f t="shared" si="98"/>
        <v>0</v>
      </c>
      <c r="V188" s="8">
        <v>119.99</v>
      </c>
      <c r="W188" s="5">
        <v>119.99</v>
      </c>
      <c r="X188" s="6">
        <f t="shared" si="99"/>
        <v>0</v>
      </c>
      <c r="Y188" s="7">
        <f t="shared" si="100"/>
        <v>0</v>
      </c>
      <c r="Z188" s="8">
        <v>139.99</v>
      </c>
      <c r="AA188" s="5">
        <v>139.99</v>
      </c>
      <c r="AB188" s="6">
        <f t="shared" si="101"/>
        <v>0</v>
      </c>
      <c r="AC188" s="7">
        <f t="shared" si="102"/>
        <v>0</v>
      </c>
      <c r="AD188" s="8">
        <v>119.99</v>
      </c>
      <c r="AE188" s="5">
        <v>119.99</v>
      </c>
      <c r="AF188" s="6">
        <f t="shared" si="103"/>
        <v>0</v>
      </c>
      <c r="AG188" s="7">
        <f t="shared" si="104"/>
        <v>0</v>
      </c>
      <c r="AH188" s="8">
        <v>119.99</v>
      </c>
      <c r="AI188" s="5">
        <v>119.99</v>
      </c>
      <c r="AJ188" s="6">
        <f t="shared" si="105"/>
        <v>0</v>
      </c>
      <c r="AK188" s="7">
        <f t="shared" si="106"/>
        <v>0</v>
      </c>
      <c r="AL188" s="8">
        <v>129.99</v>
      </c>
      <c r="AM188" s="5">
        <v>129.99</v>
      </c>
      <c r="AN188" s="6">
        <f t="shared" si="107"/>
        <v>0</v>
      </c>
      <c r="AO188" s="7">
        <f t="shared" si="108"/>
        <v>0</v>
      </c>
      <c r="AP188" s="8">
        <v>129.99</v>
      </c>
      <c r="AQ188" s="5">
        <v>129.99</v>
      </c>
      <c r="AR188" s="6">
        <f t="shared" si="109"/>
        <v>0</v>
      </c>
      <c r="AS188" s="7">
        <f t="shared" si="110"/>
        <v>0</v>
      </c>
      <c r="AT188" s="8">
        <v>129.99</v>
      </c>
      <c r="AU188" s="5">
        <v>119.99</v>
      </c>
      <c r="AV188" s="6">
        <f t="shared" si="111"/>
        <v>-10.000000000000014</v>
      </c>
      <c r="AW188" s="7">
        <f t="shared" si="112"/>
        <v>-7.7</v>
      </c>
      <c r="AX188" s="8">
        <v>129.99</v>
      </c>
      <c r="AY188" s="5">
        <v>119.99</v>
      </c>
      <c r="AZ188" s="6">
        <f t="shared" si="113"/>
        <v>-10.000000000000014</v>
      </c>
      <c r="BA188" s="7">
        <f t="shared" si="114"/>
        <v>-7.7</v>
      </c>
      <c r="BB188" s="8">
        <v>119.99</v>
      </c>
      <c r="BC188" s="5">
        <v>119.99</v>
      </c>
      <c r="BD188" s="6">
        <f t="shared" si="115"/>
        <v>0</v>
      </c>
      <c r="BE188" s="7">
        <f t="shared" si="116"/>
        <v>0</v>
      </c>
      <c r="BF188" s="8">
        <v>129.99</v>
      </c>
      <c r="BG188" s="5">
        <v>119.99</v>
      </c>
      <c r="BH188" s="6">
        <f t="shared" si="117"/>
        <v>-10.000000000000014</v>
      </c>
      <c r="BI188" s="7">
        <f t="shared" si="118"/>
        <v>-7.7</v>
      </c>
      <c r="BJ188" s="8">
        <v>129.99</v>
      </c>
      <c r="BK188" s="5">
        <v>124.99</v>
      </c>
      <c r="BL188" s="6">
        <f t="shared" si="119"/>
        <v>-5.0000000000000142</v>
      </c>
      <c r="BM188" s="7">
        <f t="shared" si="120"/>
        <v>-3.8</v>
      </c>
      <c r="BN188" s="8">
        <v>119.99</v>
      </c>
      <c r="BO188" s="5">
        <v>119.99</v>
      </c>
      <c r="BP188" s="6">
        <f t="shared" si="121"/>
        <v>0</v>
      </c>
      <c r="BQ188" s="7">
        <f t="shared" si="122"/>
        <v>0</v>
      </c>
      <c r="BR188" s="8">
        <v>129.99</v>
      </c>
      <c r="BS188" s="5">
        <v>119.99</v>
      </c>
      <c r="BT188" s="6">
        <f t="shared" si="123"/>
        <v>-10.000000000000014</v>
      </c>
      <c r="BU188" s="7">
        <f t="shared" si="124"/>
        <v>-7.7</v>
      </c>
      <c r="BV188">
        <f t="shared" si="126"/>
        <v>119.99</v>
      </c>
      <c r="BW188">
        <f t="shared" si="126"/>
        <v>119.99</v>
      </c>
      <c r="BX188">
        <f t="shared" si="127"/>
        <v>139.99</v>
      </c>
      <c r="BY188">
        <f t="shared" si="127"/>
        <v>139.99</v>
      </c>
      <c r="BZ188">
        <f t="shared" si="128"/>
        <v>127.63</v>
      </c>
      <c r="CA188">
        <f t="shared" si="128"/>
        <v>124.4</v>
      </c>
      <c r="CB188">
        <f t="shared" si="129"/>
        <v>6.44</v>
      </c>
      <c r="CC188">
        <f t="shared" si="129"/>
        <v>6.83</v>
      </c>
      <c r="CD188">
        <f t="shared" si="130"/>
        <v>20</v>
      </c>
      <c r="CE188">
        <f t="shared" si="130"/>
        <v>20</v>
      </c>
      <c r="CF188">
        <f t="shared" si="131"/>
        <v>15.7</v>
      </c>
      <c r="CG188">
        <f t="shared" si="131"/>
        <v>16.100000000000001</v>
      </c>
      <c r="CH188" s="20" t="b">
        <f t="shared" si="125"/>
        <v>1</v>
      </c>
    </row>
    <row r="189" spans="1:86" x14ac:dyDescent="0.25">
      <c r="A189" s="31" t="s">
        <v>259</v>
      </c>
      <c r="B189" s="31" t="s">
        <v>260</v>
      </c>
      <c r="C189" s="32">
        <v>10692</v>
      </c>
      <c r="D189" s="32" t="b">
        <f t="shared" si="90"/>
        <v>1</v>
      </c>
      <c r="E189" s="32" t="b">
        <f t="shared" si="90"/>
        <v>1</v>
      </c>
      <c r="F189" s="4">
        <v>14.99</v>
      </c>
      <c r="G189" s="5">
        <v>14.99</v>
      </c>
      <c r="H189" s="6">
        <f t="shared" si="91"/>
        <v>0</v>
      </c>
      <c r="I189" s="7">
        <f t="shared" si="92"/>
        <v>0</v>
      </c>
      <c r="J189" s="8">
        <v>14.99</v>
      </c>
      <c r="K189" s="5">
        <v>14.99</v>
      </c>
      <c r="L189" s="6">
        <f t="shared" si="93"/>
        <v>0</v>
      </c>
      <c r="M189" s="7">
        <f t="shared" si="94"/>
        <v>0</v>
      </c>
      <c r="N189" s="8">
        <v>14.99</v>
      </c>
      <c r="O189" s="5">
        <v>14.99</v>
      </c>
      <c r="P189" s="6">
        <f t="shared" si="95"/>
        <v>0</v>
      </c>
      <c r="Q189" s="7">
        <f t="shared" si="96"/>
        <v>0</v>
      </c>
      <c r="R189" s="8">
        <v>17.95</v>
      </c>
      <c r="S189" s="5">
        <v>17.95</v>
      </c>
      <c r="T189" s="6">
        <f t="shared" si="97"/>
        <v>0</v>
      </c>
      <c r="U189" s="7">
        <f t="shared" si="98"/>
        <v>0</v>
      </c>
      <c r="V189" s="8">
        <v>15.99</v>
      </c>
      <c r="W189" s="5">
        <v>14.99</v>
      </c>
      <c r="X189" s="6">
        <f t="shared" si="99"/>
        <v>-1</v>
      </c>
      <c r="Y189" s="7">
        <f t="shared" si="100"/>
        <v>-6.3</v>
      </c>
      <c r="Z189" s="8">
        <v>16.989999999999998</v>
      </c>
      <c r="AA189" s="5">
        <v>16.989999999999998</v>
      </c>
      <c r="AB189" s="6">
        <f t="shared" si="101"/>
        <v>0</v>
      </c>
      <c r="AC189" s="7">
        <f t="shared" si="102"/>
        <v>0</v>
      </c>
      <c r="AD189" s="8">
        <v>14.99</v>
      </c>
      <c r="AE189" s="5">
        <v>14.99</v>
      </c>
      <c r="AF189" s="6">
        <f t="shared" si="103"/>
        <v>0</v>
      </c>
      <c r="AG189" s="7">
        <f t="shared" si="104"/>
        <v>0</v>
      </c>
      <c r="AH189" s="8">
        <v>14.99</v>
      </c>
      <c r="AI189" s="5">
        <v>14.99</v>
      </c>
      <c r="AJ189" s="6">
        <f t="shared" si="105"/>
        <v>0</v>
      </c>
      <c r="AK189" s="7">
        <f t="shared" si="106"/>
        <v>0</v>
      </c>
      <c r="AL189" s="8">
        <v>14.99</v>
      </c>
      <c r="AM189" s="5">
        <v>14.99</v>
      </c>
      <c r="AN189" s="6">
        <f t="shared" si="107"/>
        <v>0</v>
      </c>
      <c r="AO189" s="7">
        <f t="shared" si="108"/>
        <v>0</v>
      </c>
      <c r="AP189" s="8">
        <v>14.99</v>
      </c>
      <c r="AQ189" s="5">
        <v>14.99</v>
      </c>
      <c r="AR189" s="6">
        <f t="shared" si="109"/>
        <v>0</v>
      </c>
      <c r="AS189" s="7">
        <f t="shared" si="110"/>
        <v>0</v>
      </c>
      <c r="AT189" s="8">
        <v>14.99</v>
      </c>
      <c r="AU189" s="5">
        <v>14.99</v>
      </c>
      <c r="AV189" s="6">
        <f t="shared" si="111"/>
        <v>0</v>
      </c>
      <c r="AW189" s="7">
        <f t="shared" si="112"/>
        <v>0</v>
      </c>
      <c r="AX189" s="8">
        <v>14.99</v>
      </c>
      <c r="AY189" s="5">
        <v>14.99</v>
      </c>
      <c r="AZ189" s="6">
        <f t="shared" si="113"/>
        <v>0</v>
      </c>
      <c r="BA189" s="7">
        <f t="shared" si="114"/>
        <v>0</v>
      </c>
      <c r="BB189" s="8">
        <v>14.99</v>
      </c>
      <c r="BC189" s="5">
        <v>14.99</v>
      </c>
      <c r="BD189" s="6">
        <f t="shared" si="115"/>
        <v>0</v>
      </c>
      <c r="BE189" s="7">
        <f t="shared" si="116"/>
        <v>0</v>
      </c>
      <c r="BF189" s="8">
        <v>14.99</v>
      </c>
      <c r="BG189" s="5">
        <v>14.99</v>
      </c>
      <c r="BH189" s="6">
        <f t="shared" si="117"/>
        <v>0</v>
      </c>
      <c r="BI189" s="7">
        <f t="shared" si="118"/>
        <v>0</v>
      </c>
      <c r="BJ189" s="8">
        <v>14.99</v>
      </c>
      <c r="BK189" s="5">
        <v>13.99</v>
      </c>
      <c r="BL189" s="6">
        <f t="shared" si="119"/>
        <v>-1</v>
      </c>
      <c r="BM189" s="7">
        <f t="shared" si="120"/>
        <v>-6.7</v>
      </c>
      <c r="BN189" s="8">
        <v>15.99</v>
      </c>
      <c r="BO189" s="5">
        <v>15.99</v>
      </c>
      <c r="BP189" s="6">
        <f t="shared" si="121"/>
        <v>0</v>
      </c>
      <c r="BQ189" s="7">
        <f t="shared" si="122"/>
        <v>0</v>
      </c>
      <c r="BR189" s="8">
        <v>14.99</v>
      </c>
      <c r="BS189" s="5">
        <v>14.99</v>
      </c>
      <c r="BT189" s="6">
        <f t="shared" si="123"/>
        <v>0</v>
      </c>
      <c r="BU189" s="7">
        <f t="shared" si="124"/>
        <v>0</v>
      </c>
      <c r="BV189">
        <f t="shared" si="126"/>
        <v>14.99</v>
      </c>
      <c r="BW189">
        <f t="shared" si="126"/>
        <v>13.99</v>
      </c>
      <c r="BX189">
        <f t="shared" si="127"/>
        <v>17.95</v>
      </c>
      <c r="BY189">
        <f t="shared" si="127"/>
        <v>17.95</v>
      </c>
      <c r="BZ189">
        <f t="shared" si="128"/>
        <v>15.4</v>
      </c>
      <c r="CA189">
        <f t="shared" si="128"/>
        <v>15.28</v>
      </c>
      <c r="CB189">
        <f t="shared" si="129"/>
        <v>0.84</v>
      </c>
      <c r="CC189">
        <f t="shared" si="129"/>
        <v>0.88</v>
      </c>
      <c r="CD189">
        <f t="shared" si="130"/>
        <v>2.96</v>
      </c>
      <c r="CE189">
        <f t="shared" si="130"/>
        <v>3.96</v>
      </c>
      <c r="CF189">
        <f t="shared" si="131"/>
        <v>19.2</v>
      </c>
      <c r="CG189">
        <f t="shared" si="131"/>
        <v>25.9</v>
      </c>
      <c r="CH189" s="20" t="b">
        <f t="shared" si="125"/>
        <v>1</v>
      </c>
    </row>
    <row r="190" spans="1:86" x14ac:dyDescent="0.25">
      <c r="A190" s="31" t="s">
        <v>261</v>
      </c>
      <c r="B190" s="31" t="s">
        <v>260</v>
      </c>
      <c r="C190" s="32">
        <v>10696</v>
      </c>
      <c r="D190" s="32" t="b">
        <f t="shared" si="90"/>
        <v>1</v>
      </c>
      <c r="E190" s="32" t="b">
        <f t="shared" si="90"/>
        <v>1</v>
      </c>
      <c r="F190" s="4">
        <v>29.99</v>
      </c>
      <c r="G190" s="5">
        <v>29.99</v>
      </c>
      <c r="H190" s="6">
        <f t="shared" si="91"/>
        <v>0</v>
      </c>
      <c r="I190" s="7">
        <f t="shared" si="92"/>
        <v>0</v>
      </c>
      <c r="J190" s="8">
        <v>29.99</v>
      </c>
      <c r="K190" s="5">
        <v>29.99</v>
      </c>
      <c r="L190" s="6">
        <f t="shared" si="93"/>
        <v>0</v>
      </c>
      <c r="M190" s="7">
        <f t="shared" si="94"/>
        <v>0</v>
      </c>
      <c r="N190" s="8">
        <v>29.99</v>
      </c>
      <c r="O190" s="5">
        <v>29.99</v>
      </c>
      <c r="P190" s="6">
        <f t="shared" si="95"/>
        <v>0</v>
      </c>
      <c r="Q190" s="7">
        <f t="shared" si="96"/>
        <v>0</v>
      </c>
      <c r="R190" s="8">
        <v>34.950000000000003</v>
      </c>
      <c r="S190" s="5">
        <v>34.950000000000003</v>
      </c>
      <c r="T190" s="6">
        <f t="shared" si="97"/>
        <v>0</v>
      </c>
      <c r="U190" s="7">
        <f t="shared" si="98"/>
        <v>0</v>
      </c>
      <c r="V190" s="8">
        <v>29.99</v>
      </c>
      <c r="W190" s="5">
        <v>29.99</v>
      </c>
      <c r="X190" s="6">
        <f t="shared" si="99"/>
        <v>0</v>
      </c>
      <c r="Y190" s="7">
        <f t="shared" si="100"/>
        <v>0</v>
      </c>
      <c r="Z190" s="8">
        <v>34.99</v>
      </c>
      <c r="AA190" s="5">
        <v>34.99</v>
      </c>
      <c r="AB190" s="6">
        <f t="shared" si="101"/>
        <v>0</v>
      </c>
      <c r="AC190" s="7">
        <f t="shared" si="102"/>
        <v>0</v>
      </c>
      <c r="AD190" s="8">
        <v>29.99</v>
      </c>
      <c r="AE190" s="5">
        <v>29.99</v>
      </c>
      <c r="AF190" s="6">
        <f t="shared" si="103"/>
        <v>0</v>
      </c>
      <c r="AG190" s="7">
        <f t="shared" si="104"/>
        <v>0</v>
      </c>
      <c r="AH190" s="8">
        <v>29.99</v>
      </c>
      <c r="AI190" s="5">
        <v>29.99</v>
      </c>
      <c r="AJ190" s="6">
        <f t="shared" si="105"/>
        <v>0</v>
      </c>
      <c r="AK190" s="7">
        <f t="shared" si="106"/>
        <v>0</v>
      </c>
      <c r="AL190" s="8">
        <v>29.99</v>
      </c>
      <c r="AM190" s="5">
        <v>29.99</v>
      </c>
      <c r="AN190" s="6">
        <f t="shared" si="107"/>
        <v>0</v>
      </c>
      <c r="AO190" s="7">
        <f t="shared" si="108"/>
        <v>0</v>
      </c>
      <c r="AP190" s="8">
        <v>29.99</v>
      </c>
      <c r="AQ190" s="5">
        <v>29.99</v>
      </c>
      <c r="AR190" s="6">
        <f t="shared" si="109"/>
        <v>0</v>
      </c>
      <c r="AS190" s="7">
        <f t="shared" si="110"/>
        <v>0</v>
      </c>
      <c r="AT190" s="8">
        <v>29.99</v>
      </c>
      <c r="AU190" s="5">
        <v>29.99</v>
      </c>
      <c r="AV190" s="6">
        <f t="shared" si="111"/>
        <v>0</v>
      </c>
      <c r="AW190" s="7">
        <f t="shared" si="112"/>
        <v>0</v>
      </c>
      <c r="AX190" s="8">
        <v>29.99</v>
      </c>
      <c r="AY190" s="5">
        <v>29.99</v>
      </c>
      <c r="AZ190" s="6">
        <f t="shared" si="113"/>
        <v>0</v>
      </c>
      <c r="BA190" s="7">
        <f t="shared" si="114"/>
        <v>0</v>
      </c>
      <c r="BB190" s="8">
        <v>29.99</v>
      </c>
      <c r="BC190" s="5">
        <v>29.99</v>
      </c>
      <c r="BD190" s="6">
        <f t="shared" si="115"/>
        <v>0</v>
      </c>
      <c r="BE190" s="7">
        <f t="shared" si="116"/>
        <v>0</v>
      </c>
      <c r="BF190" s="8">
        <v>29.99</v>
      </c>
      <c r="BG190" s="5">
        <v>29.99</v>
      </c>
      <c r="BH190" s="6">
        <f t="shared" si="117"/>
        <v>0</v>
      </c>
      <c r="BI190" s="7">
        <f t="shared" si="118"/>
        <v>0</v>
      </c>
      <c r="BJ190" s="8">
        <v>34.99</v>
      </c>
      <c r="BK190" s="5">
        <v>27.99</v>
      </c>
      <c r="BL190" s="6">
        <f t="shared" si="119"/>
        <v>-7.0000000000000036</v>
      </c>
      <c r="BM190" s="7">
        <f t="shared" si="120"/>
        <v>-20</v>
      </c>
      <c r="BN190" s="8">
        <v>32.99</v>
      </c>
      <c r="BO190" s="5">
        <v>32.99</v>
      </c>
      <c r="BP190" s="6">
        <f t="shared" si="121"/>
        <v>0</v>
      </c>
      <c r="BQ190" s="7">
        <f t="shared" si="122"/>
        <v>0</v>
      </c>
      <c r="BR190" s="8">
        <v>29.99</v>
      </c>
      <c r="BS190" s="5">
        <v>29.99</v>
      </c>
      <c r="BT190" s="6">
        <f t="shared" si="123"/>
        <v>0</v>
      </c>
      <c r="BU190" s="7">
        <f t="shared" si="124"/>
        <v>0</v>
      </c>
      <c r="BV190">
        <f t="shared" ref="BV190:BW248" si="132">MIN(F190,J190,N190,R190,V190,Z190,AD190,AH190,AL190,AP190,AT190,AX190,BB190,BF190,BJ190,BN190,BR190)</f>
        <v>29.99</v>
      </c>
      <c r="BW190">
        <f t="shared" si="132"/>
        <v>27.99</v>
      </c>
      <c r="BX190">
        <f t="shared" ref="BX190:BY248" si="133">MAX(F190,J190,N190,R190,V190,Z190,AD190,AH190,AL190,AP190,AT190,AX190,BB190,BF190,BJ190,BN190,BR190)</f>
        <v>34.99</v>
      </c>
      <c r="BY190">
        <f t="shared" si="133"/>
        <v>34.99</v>
      </c>
      <c r="BZ190">
        <f t="shared" ref="BZ190:CA248" si="134">ROUND(AVERAGE(F190,J190,N190,R190,V190,Z190,AD190,AH190,AL190,AP190,AT190,AX190,BB190,BF190,BJ190,BN190,BR190),2)</f>
        <v>31.05</v>
      </c>
      <c r="CA190">
        <f t="shared" si="134"/>
        <v>30.63</v>
      </c>
      <c r="CB190">
        <f t="shared" ref="CB190:CC248" si="135">ROUND(_xlfn.STDEV.P(F190,J190,N190,R190,V190,Z190,AD190,AH190,AL190,AP190,AT190,AX190,BB190,BF190,BJ190,BN190,BR190),2)</f>
        <v>1.95</v>
      </c>
      <c r="CC190">
        <f t="shared" si="135"/>
        <v>1.81</v>
      </c>
      <c r="CD190">
        <f t="shared" si="130"/>
        <v>5</v>
      </c>
      <c r="CE190">
        <f t="shared" si="130"/>
        <v>7</v>
      </c>
      <c r="CF190">
        <f t="shared" ref="CF190:CG248" si="136">ROUND(100*(BX190-BV190)/BZ190,1)</f>
        <v>16.100000000000001</v>
      </c>
      <c r="CG190">
        <f t="shared" si="136"/>
        <v>22.9</v>
      </c>
      <c r="CH190" s="20" t="b">
        <f t="shared" si="125"/>
        <v>1</v>
      </c>
    </row>
    <row r="191" spans="1:86" x14ac:dyDescent="0.25">
      <c r="A191" s="31" t="s">
        <v>262</v>
      </c>
      <c r="B191" s="31" t="s">
        <v>260</v>
      </c>
      <c r="C191" s="32">
        <v>10698</v>
      </c>
      <c r="D191" s="32" t="b">
        <f t="shared" si="90"/>
        <v>1</v>
      </c>
      <c r="E191" s="32" t="b">
        <f t="shared" si="90"/>
        <v>1</v>
      </c>
      <c r="F191" s="4">
        <v>49.99</v>
      </c>
      <c r="G191" s="5">
        <v>49.99</v>
      </c>
      <c r="H191" s="6">
        <f t="shared" si="91"/>
        <v>0</v>
      </c>
      <c r="I191" s="7">
        <f t="shared" si="92"/>
        <v>0</v>
      </c>
      <c r="J191" s="8">
        <v>44.99</v>
      </c>
      <c r="K191" s="5">
        <v>49.99</v>
      </c>
      <c r="L191" s="6">
        <f t="shared" si="93"/>
        <v>5</v>
      </c>
      <c r="M191" s="7">
        <f t="shared" si="94"/>
        <v>11.1</v>
      </c>
      <c r="N191" s="8">
        <v>49.99</v>
      </c>
      <c r="O191" s="5">
        <v>52.99</v>
      </c>
      <c r="P191" s="6">
        <f t="shared" si="95"/>
        <v>3</v>
      </c>
      <c r="Q191" s="7">
        <f t="shared" si="96"/>
        <v>6</v>
      </c>
      <c r="R191" s="8">
        <v>54.95</v>
      </c>
      <c r="S191" s="5">
        <v>54.95</v>
      </c>
      <c r="T191" s="6">
        <f t="shared" si="97"/>
        <v>0</v>
      </c>
      <c r="U191" s="7">
        <f t="shared" si="98"/>
        <v>0</v>
      </c>
      <c r="V191" s="8">
        <v>49.99</v>
      </c>
      <c r="W191" s="5">
        <v>49.99</v>
      </c>
      <c r="X191" s="6">
        <f t="shared" si="99"/>
        <v>0</v>
      </c>
      <c r="Y191" s="7">
        <f t="shared" si="100"/>
        <v>0</v>
      </c>
      <c r="Z191" s="8">
        <v>49.99</v>
      </c>
      <c r="AA191" s="5">
        <v>49.99</v>
      </c>
      <c r="AB191" s="6">
        <f t="shared" si="101"/>
        <v>0</v>
      </c>
      <c r="AC191" s="7">
        <f t="shared" si="102"/>
        <v>0</v>
      </c>
      <c r="AD191" s="8">
        <v>44.99</v>
      </c>
      <c r="AE191" s="5">
        <v>49.99</v>
      </c>
      <c r="AF191" s="6">
        <f t="shared" si="103"/>
        <v>5</v>
      </c>
      <c r="AG191" s="7">
        <f t="shared" si="104"/>
        <v>11.1</v>
      </c>
      <c r="AH191" s="8">
        <v>44.99</v>
      </c>
      <c r="AI191" s="5">
        <v>49.99</v>
      </c>
      <c r="AJ191" s="6">
        <f t="shared" si="105"/>
        <v>5</v>
      </c>
      <c r="AK191" s="7">
        <f t="shared" si="106"/>
        <v>11.1</v>
      </c>
      <c r="AL191" s="8">
        <v>49.99</v>
      </c>
      <c r="AM191" s="5">
        <v>52.99</v>
      </c>
      <c r="AN191" s="6">
        <f t="shared" si="107"/>
        <v>3</v>
      </c>
      <c r="AO191" s="7">
        <f t="shared" si="108"/>
        <v>6</v>
      </c>
      <c r="AP191" s="8">
        <v>49.99</v>
      </c>
      <c r="AQ191" s="5">
        <v>52.99</v>
      </c>
      <c r="AR191" s="6">
        <f t="shared" si="109"/>
        <v>3</v>
      </c>
      <c r="AS191" s="7">
        <f t="shared" si="110"/>
        <v>6</v>
      </c>
      <c r="AT191" s="8">
        <v>49.99</v>
      </c>
      <c r="AU191" s="5">
        <v>49.99</v>
      </c>
      <c r="AV191" s="6">
        <f t="shared" si="111"/>
        <v>0</v>
      </c>
      <c r="AW191" s="7">
        <f t="shared" si="112"/>
        <v>0</v>
      </c>
      <c r="AX191" s="8">
        <v>49.99</v>
      </c>
      <c r="AY191" s="5">
        <v>49.99</v>
      </c>
      <c r="AZ191" s="6">
        <f t="shared" si="113"/>
        <v>0</v>
      </c>
      <c r="BA191" s="7">
        <f t="shared" si="114"/>
        <v>0</v>
      </c>
      <c r="BB191" s="8">
        <v>44.99</v>
      </c>
      <c r="BC191" s="5">
        <v>49.99</v>
      </c>
      <c r="BD191" s="6">
        <f t="shared" si="115"/>
        <v>5</v>
      </c>
      <c r="BE191" s="7">
        <f t="shared" si="116"/>
        <v>11.1</v>
      </c>
      <c r="BF191" s="8">
        <v>49.99</v>
      </c>
      <c r="BG191" s="5">
        <v>49.99</v>
      </c>
      <c r="BH191" s="6">
        <f t="shared" si="117"/>
        <v>0</v>
      </c>
      <c r="BI191" s="7">
        <f t="shared" si="118"/>
        <v>0</v>
      </c>
      <c r="BJ191" s="8">
        <v>49.99</v>
      </c>
      <c r="BK191" s="5">
        <v>48.99</v>
      </c>
      <c r="BL191" s="6">
        <f t="shared" si="119"/>
        <v>-1</v>
      </c>
      <c r="BM191" s="7">
        <f t="shared" si="120"/>
        <v>-2</v>
      </c>
      <c r="BN191" s="8">
        <v>49.99</v>
      </c>
      <c r="BO191" s="5">
        <v>49.99</v>
      </c>
      <c r="BP191" s="6">
        <f t="shared" si="121"/>
        <v>0</v>
      </c>
      <c r="BQ191" s="7">
        <f t="shared" si="122"/>
        <v>0</v>
      </c>
      <c r="BR191" s="8">
        <v>49.99</v>
      </c>
      <c r="BS191" s="5">
        <v>49.99</v>
      </c>
      <c r="BT191" s="6">
        <f t="shared" si="123"/>
        <v>0</v>
      </c>
      <c r="BU191" s="7">
        <f t="shared" si="124"/>
        <v>0</v>
      </c>
      <c r="BV191">
        <f t="shared" si="132"/>
        <v>44.99</v>
      </c>
      <c r="BW191">
        <f t="shared" si="132"/>
        <v>48.99</v>
      </c>
      <c r="BX191">
        <f t="shared" si="133"/>
        <v>54.95</v>
      </c>
      <c r="BY191">
        <f t="shared" si="133"/>
        <v>54.95</v>
      </c>
      <c r="BZ191">
        <f t="shared" si="134"/>
        <v>49.11</v>
      </c>
      <c r="CA191">
        <f t="shared" si="134"/>
        <v>50.75</v>
      </c>
      <c r="CB191">
        <f t="shared" si="135"/>
        <v>2.56</v>
      </c>
      <c r="CC191">
        <f t="shared" si="135"/>
        <v>1.59</v>
      </c>
      <c r="CD191">
        <f t="shared" ref="CD191:CE249" si="137">ROUND(BX191-BV191,2)</f>
        <v>9.9600000000000009</v>
      </c>
      <c r="CE191">
        <f t="shared" si="137"/>
        <v>5.96</v>
      </c>
      <c r="CF191">
        <f t="shared" si="136"/>
        <v>20.3</v>
      </c>
      <c r="CG191">
        <f t="shared" si="136"/>
        <v>11.7</v>
      </c>
      <c r="CH191" s="20" t="b">
        <f t="shared" si="125"/>
        <v>1</v>
      </c>
    </row>
    <row r="192" spans="1:86" x14ac:dyDescent="0.25">
      <c r="A192" s="31" t="s">
        <v>263</v>
      </c>
      <c r="B192" s="31" t="s">
        <v>260</v>
      </c>
      <c r="C192" s="32">
        <v>10713</v>
      </c>
      <c r="D192" s="32" t="b">
        <f t="shared" si="90"/>
        <v>1</v>
      </c>
      <c r="E192" s="32" t="b">
        <f t="shared" si="90"/>
        <v>1</v>
      </c>
      <c r="F192" s="4">
        <v>19.989999999999998</v>
      </c>
      <c r="G192" s="5">
        <v>19.989999999999998</v>
      </c>
      <c r="H192" s="6">
        <f t="shared" si="91"/>
        <v>0</v>
      </c>
      <c r="I192" s="7">
        <f t="shared" si="92"/>
        <v>0</v>
      </c>
      <c r="J192" s="8">
        <v>19.989999999999998</v>
      </c>
      <c r="K192" s="5">
        <v>19.989999999999998</v>
      </c>
      <c r="L192" s="6">
        <f t="shared" si="93"/>
        <v>0</v>
      </c>
      <c r="M192" s="7">
        <f t="shared" si="94"/>
        <v>0</v>
      </c>
      <c r="N192" s="8">
        <v>24.99</v>
      </c>
      <c r="O192" s="5">
        <v>21.99</v>
      </c>
      <c r="P192" s="6">
        <f t="shared" si="95"/>
        <v>-3</v>
      </c>
      <c r="Q192" s="7">
        <f t="shared" si="96"/>
        <v>-12</v>
      </c>
      <c r="R192" s="8">
        <v>24.95</v>
      </c>
      <c r="S192" s="5">
        <v>24.95</v>
      </c>
      <c r="T192" s="6">
        <f t="shared" si="97"/>
        <v>0</v>
      </c>
      <c r="U192" s="7">
        <f t="shared" si="98"/>
        <v>0</v>
      </c>
      <c r="V192" s="8">
        <v>19.989999999999998</v>
      </c>
      <c r="W192" s="5">
        <v>19.989999999999998</v>
      </c>
      <c r="X192" s="6">
        <f t="shared" si="99"/>
        <v>0</v>
      </c>
      <c r="Y192" s="7">
        <f t="shared" si="100"/>
        <v>0</v>
      </c>
      <c r="Z192" s="8">
        <v>22.99</v>
      </c>
      <c r="AA192" s="5">
        <v>22.99</v>
      </c>
      <c r="AB192" s="6">
        <f t="shared" si="101"/>
        <v>0</v>
      </c>
      <c r="AC192" s="7">
        <f t="shared" si="102"/>
        <v>0</v>
      </c>
      <c r="AD192" s="8">
        <v>19.989999999999998</v>
      </c>
      <c r="AE192" s="5">
        <v>19.989999999999998</v>
      </c>
      <c r="AF192" s="6">
        <f t="shared" si="103"/>
        <v>0</v>
      </c>
      <c r="AG192" s="7">
        <f t="shared" si="104"/>
        <v>0</v>
      </c>
      <c r="AH192" s="8">
        <v>19.989999999999998</v>
      </c>
      <c r="AI192" s="5">
        <v>19.989999999999998</v>
      </c>
      <c r="AJ192" s="6">
        <f t="shared" si="105"/>
        <v>0</v>
      </c>
      <c r="AK192" s="7">
        <f t="shared" si="106"/>
        <v>0</v>
      </c>
      <c r="AL192" s="8">
        <v>24.99</v>
      </c>
      <c r="AM192" s="5">
        <v>21.99</v>
      </c>
      <c r="AN192" s="6">
        <f t="shared" si="107"/>
        <v>-3</v>
      </c>
      <c r="AO192" s="7">
        <f t="shared" si="108"/>
        <v>-12</v>
      </c>
      <c r="AP192" s="8">
        <v>24.99</v>
      </c>
      <c r="AQ192" s="5">
        <v>21.99</v>
      </c>
      <c r="AR192" s="6">
        <f t="shared" si="109"/>
        <v>-3</v>
      </c>
      <c r="AS192" s="7">
        <f t="shared" si="110"/>
        <v>-12</v>
      </c>
      <c r="AT192" s="8">
        <v>19.989999999999998</v>
      </c>
      <c r="AU192" s="5">
        <v>19.989999999999998</v>
      </c>
      <c r="AV192" s="6">
        <f t="shared" si="111"/>
        <v>0</v>
      </c>
      <c r="AW192" s="7">
        <f t="shared" si="112"/>
        <v>0</v>
      </c>
      <c r="AX192" s="8">
        <v>19.989999999999998</v>
      </c>
      <c r="AY192" s="5">
        <v>19.989999999999998</v>
      </c>
      <c r="AZ192" s="6">
        <f t="shared" si="113"/>
        <v>0</v>
      </c>
      <c r="BA192" s="7">
        <f t="shared" si="114"/>
        <v>0</v>
      </c>
      <c r="BB192" s="8">
        <v>19.989999999999998</v>
      </c>
      <c r="BC192" s="5">
        <v>19.989999999999998</v>
      </c>
      <c r="BD192" s="6">
        <f t="shared" si="115"/>
        <v>0</v>
      </c>
      <c r="BE192" s="7">
        <f t="shared" si="116"/>
        <v>0</v>
      </c>
      <c r="BF192" s="8">
        <v>19.989999999999998</v>
      </c>
      <c r="BG192" s="5">
        <v>19.989999999999998</v>
      </c>
      <c r="BH192" s="6">
        <f t="shared" si="117"/>
        <v>0</v>
      </c>
      <c r="BI192" s="7">
        <f t="shared" si="118"/>
        <v>0</v>
      </c>
      <c r="BJ192" s="8">
        <v>19.989999999999998</v>
      </c>
      <c r="BK192" s="5">
        <v>18.489999999999998</v>
      </c>
      <c r="BL192" s="6">
        <f t="shared" si="119"/>
        <v>-1.5</v>
      </c>
      <c r="BM192" s="7">
        <f t="shared" si="120"/>
        <v>-7.5</v>
      </c>
      <c r="BN192" s="8">
        <v>21.99</v>
      </c>
      <c r="BO192" s="5">
        <v>21.99</v>
      </c>
      <c r="BP192" s="6">
        <f t="shared" si="121"/>
        <v>0</v>
      </c>
      <c r="BQ192" s="7">
        <f t="shared" si="122"/>
        <v>0</v>
      </c>
      <c r="BR192" s="8">
        <v>19.989999999999998</v>
      </c>
      <c r="BS192" s="5">
        <v>19.989999999999998</v>
      </c>
      <c r="BT192" s="6">
        <f t="shared" si="123"/>
        <v>0</v>
      </c>
      <c r="BU192" s="7">
        <f t="shared" si="124"/>
        <v>0</v>
      </c>
      <c r="BV192">
        <f t="shared" si="132"/>
        <v>19.989999999999998</v>
      </c>
      <c r="BW192">
        <f t="shared" si="132"/>
        <v>18.489999999999998</v>
      </c>
      <c r="BX192">
        <f t="shared" si="133"/>
        <v>24.99</v>
      </c>
      <c r="BY192">
        <f t="shared" si="133"/>
        <v>24.95</v>
      </c>
      <c r="BZ192">
        <f t="shared" si="134"/>
        <v>21.46</v>
      </c>
      <c r="CA192">
        <f t="shared" si="134"/>
        <v>20.84</v>
      </c>
      <c r="CB192">
        <f t="shared" si="135"/>
        <v>2.11</v>
      </c>
      <c r="CC192">
        <f t="shared" si="135"/>
        <v>1.53</v>
      </c>
      <c r="CD192">
        <f t="shared" si="137"/>
        <v>5</v>
      </c>
      <c r="CE192">
        <f t="shared" si="137"/>
        <v>6.46</v>
      </c>
      <c r="CF192">
        <f t="shared" si="136"/>
        <v>23.3</v>
      </c>
      <c r="CG192">
        <f t="shared" si="136"/>
        <v>31</v>
      </c>
      <c r="CH192" s="20" t="b">
        <f t="shared" si="125"/>
        <v>1</v>
      </c>
    </row>
    <row r="193" spans="1:86" x14ac:dyDescent="0.25">
      <c r="A193" s="31" t="s">
        <v>264</v>
      </c>
      <c r="B193" s="31" t="s">
        <v>260</v>
      </c>
      <c r="C193" s="32">
        <v>11006</v>
      </c>
      <c r="D193" s="32" t="b">
        <f t="shared" si="90"/>
        <v>1</v>
      </c>
      <c r="E193" s="32" t="b">
        <f t="shared" si="90"/>
        <v>1</v>
      </c>
      <c r="F193" s="4">
        <v>4.99</v>
      </c>
      <c r="G193" s="5">
        <v>4.99</v>
      </c>
      <c r="H193" s="6">
        <f t="shared" si="91"/>
        <v>0</v>
      </c>
      <c r="I193" s="7">
        <f t="shared" si="92"/>
        <v>0</v>
      </c>
      <c r="J193" s="8">
        <v>4.99</v>
      </c>
      <c r="K193" s="5">
        <v>4.99</v>
      </c>
      <c r="L193" s="6">
        <f t="shared" si="93"/>
        <v>0</v>
      </c>
      <c r="M193" s="7">
        <f t="shared" si="94"/>
        <v>0</v>
      </c>
      <c r="N193" s="8">
        <v>5.99</v>
      </c>
      <c r="O193" s="5">
        <v>4.99</v>
      </c>
      <c r="P193" s="6">
        <f t="shared" si="95"/>
        <v>-1</v>
      </c>
      <c r="Q193" s="7">
        <f t="shared" si="96"/>
        <v>-16.7</v>
      </c>
      <c r="R193" s="8">
        <v>6.95</v>
      </c>
      <c r="S193" s="5">
        <v>6.95</v>
      </c>
      <c r="T193" s="6">
        <f t="shared" si="97"/>
        <v>0</v>
      </c>
      <c r="U193" s="7">
        <f t="shared" si="98"/>
        <v>0</v>
      </c>
      <c r="V193" s="8">
        <v>4.99</v>
      </c>
      <c r="W193" s="5">
        <v>4.99</v>
      </c>
      <c r="X193" s="6">
        <f t="shared" si="99"/>
        <v>0</v>
      </c>
      <c r="Y193" s="7">
        <f t="shared" si="100"/>
        <v>0</v>
      </c>
      <c r="Z193" s="8">
        <v>5.99</v>
      </c>
      <c r="AA193" s="5">
        <v>5.99</v>
      </c>
      <c r="AB193" s="6">
        <f t="shared" si="101"/>
        <v>0</v>
      </c>
      <c r="AC193" s="7">
        <f t="shared" si="102"/>
        <v>0</v>
      </c>
      <c r="AD193" s="8">
        <v>4.99</v>
      </c>
      <c r="AE193" s="5">
        <v>4.99</v>
      </c>
      <c r="AF193" s="6">
        <f t="shared" si="103"/>
        <v>0</v>
      </c>
      <c r="AG193" s="7">
        <f t="shared" si="104"/>
        <v>0</v>
      </c>
      <c r="AH193" s="8">
        <v>4.99</v>
      </c>
      <c r="AI193" s="5">
        <v>4.99</v>
      </c>
      <c r="AJ193" s="6">
        <f t="shared" si="105"/>
        <v>0</v>
      </c>
      <c r="AK193" s="7">
        <f t="shared" si="106"/>
        <v>0</v>
      </c>
      <c r="AL193" s="8">
        <v>5.99</v>
      </c>
      <c r="AM193" s="5">
        <v>4.99</v>
      </c>
      <c r="AN193" s="6">
        <f t="shared" si="107"/>
        <v>-1</v>
      </c>
      <c r="AO193" s="7">
        <f t="shared" si="108"/>
        <v>-16.7</v>
      </c>
      <c r="AP193" s="8">
        <v>5.99</v>
      </c>
      <c r="AQ193" s="5">
        <v>4.99</v>
      </c>
      <c r="AR193" s="6">
        <f t="shared" si="109"/>
        <v>-1</v>
      </c>
      <c r="AS193" s="7">
        <f t="shared" si="110"/>
        <v>-16.7</v>
      </c>
      <c r="AT193" s="8">
        <v>4.99</v>
      </c>
      <c r="AU193" s="5">
        <v>4.99</v>
      </c>
      <c r="AV193" s="6">
        <f t="shared" si="111"/>
        <v>0</v>
      </c>
      <c r="AW193" s="7">
        <f t="shared" si="112"/>
        <v>0</v>
      </c>
      <c r="AX193" s="8">
        <v>4.99</v>
      </c>
      <c r="AY193" s="5">
        <v>4.99</v>
      </c>
      <c r="AZ193" s="6">
        <f t="shared" si="113"/>
        <v>0</v>
      </c>
      <c r="BA193" s="7">
        <f t="shared" si="114"/>
        <v>0</v>
      </c>
      <c r="BB193" s="8">
        <v>4.99</v>
      </c>
      <c r="BC193" s="5">
        <v>4.99</v>
      </c>
      <c r="BD193" s="6">
        <f t="shared" si="115"/>
        <v>0</v>
      </c>
      <c r="BE193" s="7">
        <f t="shared" si="116"/>
        <v>0</v>
      </c>
      <c r="BF193" s="8">
        <v>4.99</v>
      </c>
      <c r="BG193" s="5">
        <v>4.99</v>
      </c>
      <c r="BH193" s="6">
        <f t="shared" si="117"/>
        <v>0</v>
      </c>
      <c r="BI193" s="7">
        <f t="shared" si="118"/>
        <v>0</v>
      </c>
      <c r="BJ193" s="8">
        <v>4.99</v>
      </c>
      <c r="BK193" s="5">
        <v>4.6900000000000004</v>
      </c>
      <c r="BL193" s="6">
        <f t="shared" si="119"/>
        <v>-0.29999999999999982</v>
      </c>
      <c r="BM193" s="7">
        <f t="shared" si="120"/>
        <v>-6</v>
      </c>
      <c r="BN193" s="8">
        <v>5.99</v>
      </c>
      <c r="BO193" s="5">
        <v>5.99</v>
      </c>
      <c r="BP193" s="6">
        <f t="shared" si="121"/>
        <v>0</v>
      </c>
      <c r="BQ193" s="7">
        <f t="shared" si="122"/>
        <v>0</v>
      </c>
      <c r="BR193" s="8">
        <v>4.99</v>
      </c>
      <c r="BS193" s="5">
        <v>4.99</v>
      </c>
      <c r="BT193" s="6">
        <f t="shared" si="123"/>
        <v>0</v>
      </c>
      <c r="BU193" s="7">
        <f t="shared" si="124"/>
        <v>0</v>
      </c>
      <c r="BV193">
        <f t="shared" si="132"/>
        <v>4.99</v>
      </c>
      <c r="BW193">
        <f t="shared" si="132"/>
        <v>4.6900000000000004</v>
      </c>
      <c r="BX193">
        <f t="shared" si="133"/>
        <v>6.95</v>
      </c>
      <c r="BY193">
        <f t="shared" si="133"/>
        <v>6.95</v>
      </c>
      <c r="BZ193">
        <f t="shared" si="134"/>
        <v>5.4</v>
      </c>
      <c r="CA193">
        <f t="shared" si="134"/>
        <v>5.21</v>
      </c>
      <c r="CB193">
        <f t="shared" si="135"/>
        <v>0.59</v>
      </c>
      <c r="CC193">
        <f t="shared" si="135"/>
        <v>0.55000000000000004</v>
      </c>
      <c r="CD193">
        <f t="shared" si="137"/>
        <v>1.96</v>
      </c>
      <c r="CE193">
        <f t="shared" si="137"/>
        <v>2.2599999999999998</v>
      </c>
      <c r="CF193">
        <f t="shared" si="136"/>
        <v>36.299999999999997</v>
      </c>
      <c r="CG193">
        <f t="shared" si="136"/>
        <v>43.4</v>
      </c>
      <c r="CH193" s="20" t="b">
        <f t="shared" si="125"/>
        <v>1</v>
      </c>
    </row>
    <row r="194" spans="1:86" x14ac:dyDescent="0.25">
      <c r="A194" s="31" t="s">
        <v>265</v>
      </c>
      <c r="B194" s="31" t="s">
        <v>260</v>
      </c>
      <c r="C194" s="32">
        <v>11008</v>
      </c>
      <c r="D194" s="32" t="b">
        <f t="shared" si="90"/>
        <v>1</v>
      </c>
      <c r="E194" s="32" t="b">
        <f t="shared" si="90"/>
        <v>1</v>
      </c>
      <c r="F194" s="4">
        <v>19.989999999999998</v>
      </c>
      <c r="G194" s="5">
        <v>19.989999999999998</v>
      </c>
      <c r="H194" s="6">
        <f t="shared" si="91"/>
        <v>0</v>
      </c>
      <c r="I194" s="7">
        <f t="shared" si="92"/>
        <v>0</v>
      </c>
      <c r="J194" s="8">
        <v>19.989999999999998</v>
      </c>
      <c r="K194" s="5">
        <v>19.989999999999998</v>
      </c>
      <c r="L194" s="6">
        <f t="shared" si="93"/>
        <v>0</v>
      </c>
      <c r="M194" s="7">
        <f t="shared" si="94"/>
        <v>0</v>
      </c>
      <c r="N194" s="8">
        <v>21.99</v>
      </c>
      <c r="O194" s="5">
        <v>21.99</v>
      </c>
      <c r="P194" s="6">
        <f t="shared" si="95"/>
        <v>0</v>
      </c>
      <c r="Q194" s="7">
        <f t="shared" si="96"/>
        <v>0</v>
      </c>
      <c r="R194" s="8">
        <v>24.95</v>
      </c>
      <c r="S194" s="5">
        <v>24.95</v>
      </c>
      <c r="T194" s="6">
        <f t="shared" si="97"/>
        <v>0</v>
      </c>
      <c r="U194" s="7">
        <f t="shared" si="98"/>
        <v>0</v>
      </c>
      <c r="V194" s="8">
        <v>19.989999999999998</v>
      </c>
      <c r="W194" s="5">
        <v>19.989999999999998</v>
      </c>
      <c r="X194" s="6">
        <f t="shared" si="99"/>
        <v>0</v>
      </c>
      <c r="Y194" s="7">
        <f t="shared" si="100"/>
        <v>0</v>
      </c>
      <c r="Z194" s="8">
        <v>23.99</v>
      </c>
      <c r="AA194" s="5">
        <v>23.99</v>
      </c>
      <c r="AB194" s="6">
        <f t="shared" si="101"/>
        <v>0</v>
      </c>
      <c r="AC194" s="7">
        <f t="shared" si="102"/>
        <v>0</v>
      </c>
      <c r="AD194" s="8">
        <v>19.989999999999998</v>
      </c>
      <c r="AE194" s="5">
        <v>19.989999999999998</v>
      </c>
      <c r="AF194" s="6">
        <f t="shared" si="103"/>
        <v>0</v>
      </c>
      <c r="AG194" s="7">
        <f t="shared" si="104"/>
        <v>0</v>
      </c>
      <c r="AH194" s="8">
        <v>19.989999999999998</v>
      </c>
      <c r="AI194" s="5">
        <v>19.989999999999998</v>
      </c>
      <c r="AJ194" s="6">
        <f t="shared" si="105"/>
        <v>0</v>
      </c>
      <c r="AK194" s="7">
        <f t="shared" si="106"/>
        <v>0</v>
      </c>
      <c r="AL194" s="8">
        <v>21.99</v>
      </c>
      <c r="AM194" s="5">
        <v>21.99</v>
      </c>
      <c r="AN194" s="6">
        <f t="shared" si="107"/>
        <v>0</v>
      </c>
      <c r="AO194" s="7">
        <f t="shared" si="108"/>
        <v>0</v>
      </c>
      <c r="AP194" s="8">
        <v>21.99</v>
      </c>
      <c r="AQ194" s="5">
        <v>21.99</v>
      </c>
      <c r="AR194" s="6">
        <f t="shared" si="109"/>
        <v>0</v>
      </c>
      <c r="AS194" s="7">
        <f t="shared" si="110"/>
        <v>0</v>
      </c>
      <c r="AT194" s="8">
        <v>19.989999999999998</v>
      </c>
      <c r="AU194" s="5">
        <v>19.989999999999998</v>
      </c>
      <c r="AV194" s="6">
        <f t="shared" si="111"/>
        <v>0</v>
      </c>
      <c r="AW194" s="7">
        <f t="shared" si="112"/>
        <v>0</v>
      </c>
      <c r="AX194" s="8">
        <v>19.989999999999998</v>
      </c>
      <c r="AY194" s="5">
        <v>19.989999999999998</v>
      </c>
      <c r="AZ194" s="6">
        <f t="shared" si="113"/>
        <v>0</v>
      </c>
      <c r="BA194" s="7">
        <f t="shared" si="114"/>
        <v>0</v>
      </c>
      <c r="BB194" s="8">
        <v>19.989999999999998</v>
      </c>
      <c r="BC194" s="5">
        <v>19.989999999999998</v>
      </c>
      <c r="BD194" s="6">
        <f t="shared" si="115"/>
        <v>0</v>
      </c>
      <c r="BE194" s="7">
        <f t="shared" si="116"/>
        <v>0</v>
      </c>
      <c r="BF194" s="8">
        <v>19.989999999999998</v>
      </c>
      <c r="BG194" s="5">
        <v>19.989999999999998</v>
      </c>
      <c r="BH194" s="6">
        <f t="shared" si="117"/>
        <v>0</v>
      </c>
      <c r="BI194" s="7">
        <f t="shared" si="118"/>
        <v>0</v>
      </c>
      <c r="BJ194" s="8">
        <v>19.989999999999998</v>
      </c>
      <c r="BK194" s="5">
        <v>18.489999999999998</v>
      </c>
      <c r="BL194" s="6">
        <f t="shared" si="119"/>
        <v>-1.5</v>
      </c>
      <c r="BM194" s="7">
        <f t="shared" si="120"/>
        <v>-7.5</v>
      </c>
      <c r="BN194" s="8">
        <v>21.99</v>
      </c>
      <c r="BO194" s="5">
        <v>21.99</v>
      </c>
      <c r="BP194" s="6">
        <f t="shared" si="121"/>
        <v>0</v>
      </c>
      <c r="BQ194" s="7">
        <f t="shared" si="122"/>
        <v>0</v>
      </c>
      <c r="BR194" s="8">
        <v>19.989999999999998</v>
      </c>
      <c r="BS194" s="5">
        <v>19.989999999999998</v>
      </c>
      <c r="BT194" s="6">
        <f t="shared" si="123"/>
        <v>0</v>
      </c>
      <c r="BU194" s="7">
        <f t="shared" si="124"/>
        <v>0</v>
      </c>
      <c r="BV194">
        <f t="shared" si="132"/>
        <v>19.989999999999998</v>
      </c>
      <c r="BW194">
        <f t="shared" si="132"/>
        <v>18.489999999999998</v>
      </c>
      <c r="BX194">
        <f t="shared" si="133"/>
        <v>24.95</v>
      </c>
      <c r="BY194">
        <f t="shared" si="133"/>
        <v>24.95</v>
      </c>
      <c r="BZ194">
        <f t="shared" si="134"/>
        <v>20.99</v>
      </c>
      <c r="CA194">
        <f t="shared" si="134"/>
        <v>20.9</v>
      </c>
      <c r="CB194">
        <f t="shared" si="135"/>
        <v>1.53</v>
      </c>
      <c r="CC194">
        <f t="shared" si="135"/>
        <v>1.62</v>
      </c>
      <c r="CD194">
        <f t="shared" si="137"/>
        <v>4.96</v>
      </c>
      <c r="CE194">
        <f t="shared" si="137"/>
        <v>6.46</v>
      </c>
      <c r="CF194">
        <f t="shared" si="136"/>
        <v>23.6</v>
      </c>
      <c r="CG194">
        <f t="shared" si="136"/>
        <v>30.9</v>
      </c>
      <c r="CH194" s="20" t="b">
        <f t="shared" si="125"/>
        <v>1</v>
      </c>
    </row>
    <row r="195" spans="1:86" x14ac:dyDescent="0.25">
      <c r="A195" s="31" t="s">
        <v>266</v>
      </c>
      <c r="B195" s="31" t="s">
        <v>260</v>
      </c>
      <c r="C195" s="32">
        <v>11011</v>
      </c>
      <c r="D195" s="32" t="b">
        <f t="shared" si="90"/>
        <v>1</v>
      </c>
      <c r="E195" s="32" t="b">
        <f t="shared" si="90"/>
        <v>1</v>
      </c>
      <c r="F195" s="4">
        <v>64.989999999999995</v>
      </c>
      <c r="G195" s="5">
        <v>59.99</v>
      </c>
      <c r="H195" s="6">
        <f t="shared" si="91"/>
        <v>-4.9999999999999929</v>
      </c>
      <c r="I195" s="7">
        <f t="shared" si="92"/>
        <v>-7.7</v>
      </c>
      <c r="J195" s="8">
        <v>59.99</v>
      </c>
      <c r="K195" s="5">
        <v>59.99</v>
      </c>
      <c r="L195" s="6">
        <f t="shared" si="93"/>
        <v>0</v>
      </c>
      <c r="M195" s="7">
        <f t="shared" si="94"/>
        <v>0</v>
      </c>
      <c r="N195" s="8">
        <v>69.989999999999995</v>
      </c>
      <c r="O195" s="5">
        <v>69.989999999999995</v>
      </c>
      <c r="P195" s="6">
        <f t="shared" si="95"/>
        <v>0</v>
      </c>
      <c r="Q195" s="7">
        <f t="shared" si="96"/>
        <v>0</v>
      </c>
      <c r="R195" s="8">
        <v>74.95</v>
      </c>
      <c r="S195" s="5">
        <v>74.95</v>
      </c>
      <c r="T195" s="6">
        <f t="shared" si="97"/>
        <v>0</v>
      </c>
      <c r="U195" s="7">
        <f t="shared" si="98"/>
        <v>0</v>
      </c>
      <c r="V195" s="8">
        <v>64.989999999999995</v>
      </c>
      <c r="W195" s="5">
        <v>59.99</v>
      </c>
      <c r="X195" s="6">
        <f t="shared" si="99"/>
        <v>-4.9999999999999929</v>
      </c>
      <c r="Y195" s="7">
        <f t="shared" si="100"/>
        <v>-7.7</v>
      </c>
      <c r="Z195" s="8">
        <v>59.99</v>
      </c>
      <c r="AA195" s="5">
        <v>64.989999999999995</v>
      </c>
      <c r="AB195" s="6">
        <f t="shared" si="101"/>
        <v>4.9999999999999929</v>
      </c>
      <c r="AC195" s="7">
        <f t="shared" si="102"/>
        <v>8.3000000000000007</v>
      </c>
      <c r="AD195" s="8">
        <v>64.989999999999995</v>
      </c>
      <c r="AE195" s="5">
        <v>59.99</v>
      </c>
      <c r="AF195" s="6">
        <f t="shared" si="103"/>
        <v>-4.9999999999999929</v>
      </c>
      <c r="AG195" s="7">
        <f t="shared" si="104"/>
        <v>-7.7</v>
      </c>
      <c r="AH195" s="8">
        <v>59.99</v>
      </c>
      <c r="AI195" s="5">
        <v>59.99</v>
      </c>
      <c r="AJ195" s="6">
        <f t="shared" si="105"/>
        <v>0</v>
      </c>
      <c r="AK195" s="7">
        <f t="shared" si="106"/>
        <v>0</v>
      </c>
      <c r="AL195" s="8">
        <v>69.989999999999995</v>
      </c>
      <c r="AM195" s="5">
        <v>69.989999999999995</v>
      </c>
      <c r="AN195" s="6">
        <f t="shared" si="107"/>
        <v>0</v>
      </c>
      <c r="AO195" s="7">
        <f t="shared" si="108"/>
        <v>0</v>
      </c>
      <c r="AP195" s="8">
        <v>69.989999999999995</v>
      </c>
      <c r="AQ195" s="5">
        <v>69.989999999999995</v>
      </c>
      <c r="AR195" s="6">
        <f t="shared" si="109"/>
        <v>0</v>
      </c>
      <c r="AS195" s="7">
        <f t="shared" si="110"/>
        <v>0</v>
      </c>
      <c r="AT195" s="8">
        <v>64.989999999999995</v>
      </c>
      <c r="AU195" s="5">
        <v>59.99</v>
      </c>
      <c r="AV195" s="6">
        <f t="shared" si="111"/>
        <v>-4.9999999999999929</v>
      </c>
      <c r="AW195" s="7">
        <f t="shared" si="112"/>
        <v>-7.7</v>
      </c>
      <c r="AX195" s="8">
        <v>64.989999999999995</v>
      </c>
      <c r="AY195" s="5">
        <v>64.989999999999995</v>
      </c>
      <c r="AZ195" s="6">
        <f t="shared" si="113"/>
        <v>0</v>
      </c>
      <c r="BA195" s="7">
        <f t="shared" si="114"/>
        <v>0</v>
      </c>
      <c r="BB195" s="8">
        <v>59.99</v>
      </c>
      <c r="BC195" s="5">
        <v>59.99</v>
      </c>
      <c r="BD195" s="6">
        <f t="shared" si="115"/>
        <v>0</v>
      </c>
      <c r="BE195" s="7">
        <f t="shared" si="116"/>
        <v>0</v>
      </c>
      <c r="BF195" s="8">
        <v>64.989999999999995</v>
      </c>
      <c r="BG195" s="5">
        <v>59.99</v>
      </c>
      <c r="BH195" s="6">
        <f t="shared" si="117"/>
        <v>-4.9999999999999929</v>
      </c>
      <c r="BI195" s="7">
        <f t="shared" si="118"/>
        <v>-7.7</v>
      </c>
      <c r="BJ195" s="8">
        <v>64.989999999999995</v>
      </c>
      <c r="BK195" s="5">
        <v>58.99</v>
      </c>
      <c r="BL195" s="6">
        <f t="shared" si="119"/>
        <v>-5.9999999999999929</v>
      </c>
      <c r="BM195" s="7">
        <f t="shared" si="120"/>
        <v>-9.1999999999999993</v>
      </c>
      <c r="BN195" s="8">
        <v>64.989999999999995</v>
      </c>
      <c r="BO195" s="5">
        <v>64.989999999999995</v>
      </c>
      <c r="BP195" s="6">
        <f t="shared" si="121"/>
        <v>0</v>
      </c>
      <c r="BQ195" s="7">
        <f t="shared" si="122"/>
        <v>0</v>
      </c>
      <c r="BR195" s="8">
        <v>64.989999999999995</v>
      </c>
      <c r="BS195" s="5">
        <v>59.99</v>
      </c>
      <c r="BT195" s="6">
        <f t="shared" si="123"/>
        <v>-4.9999999999999929</v>
      </c>
      <c r="BU195" s="7">
        <f t="shared" si="124"/>
        <v>-7.7</v>
      </c>
      <c r="BV195">
        <f t="shared" si="132"/>
        <v>59.99</v>
      </c>
      <c r="BW195">
        <f t="shared" si="132"/>
        <v>58.99</v>
      </c>
      <c r="BX195">
        <f t="shared" si="133"/>
        <v>74.95</v>
      </c>
      <c r="BY195">
        <f t="shared" si="133"/>
        <v>74.95</v>
      </c>
      <c r="BZ195">
        <f t="shared" si="134"/>
        <v>65.28</v>
      </c>
      <c r="CA195">
        <f t="shared" si="134"/>
        <v>63.46</v>
      </c>
      <c r="CB195">
        <f t="shared" si="135"/>
        <v>4.01</v>
      </c>
      <c r="CC195">
        <f t="shared" si="135"/>
        <v>4.82</v>
      </c>
      <c r="CD195">
        <f t="shared" si="137"/>
        <v>14.96</v>
      </c>
      <c r="CE195">
        <f t="shared" si="137"/>
        <v>15.96</v>
      </c>
      <c r="CF195">
        <f t="shared" si="136"/>
        <v>22.9</v>
      </c>
      <c r="CG195">
        <f t="shared" si="136"/>
        <v>25.1</v>
      </c>
      <c r="CH195" s="20" t="b">
        <f t="shared" si="125"/>
        <v>1</v>
      </c>
    </row>
    <row r="196" spans="1:86" x14ac:dyDescent="0.25">
      <c r="A196" s="31" t="s">
        <v>267</v>
      </c>
      <c r="B196" s="31" t="s">
        <v>260</v>
      </c>
      <c r="C196" s="32">
        <v>11012</v>
      </c>
      <c r="D196" s="32" t="b">
        <f t="shared" si="90"/>
        <v>1</v>
      </c>
      <c r="E196" s="32" t="b">
        <f t="shared" si="90"/>
        <v>1</v>
      </c>
      <c r="F196" s="4">
        <v>4.99</v>
      </c>
      <c r="G196" s="5">
        <v>4.99</v>
      </c>
      <c r="H196" s="6">
        <f t="shared" si="91"/>
        <v>0</v>
      </c>
      <c r="I196" s="7">
        <f t="shared" si="92"/>
        <v>0</v>
      </c>
      <c r="J196" s="8">
        <v>4.99</v>
      </c>
      <c r="K196" s="5">
        <v>4.99</v>
      </c>
      <c r="L196" s="6">
        <f t="shared" si="93"/>
        <v>0</v>
      </c>
      <c r="M196" s="7">
        <f t="shared" si="94"/>
        <v>0</v>
      </c>
      <c r="N196" s="8">
        <v>4.99</v>
      </c>
      <c r="O196" s="5">
        <v>4.99</v>
      </c>
      <c r="P196" s="6">
        <f t="shared" si="95"/>
        <v>0</v>
      </c>
      <c r="Q196" s="7">
        <f t="shared" si="96"/>
        <v>0</v>
      </c>
      <c r="R196" s="8">
        <v>6.95</v>
      </c>
      <c r="S196" s="5">
        <v>6.95</v>
      </c>
      <c r="T196" s="6">
        <f t="shared" si="97"/>
        <v>0</v>
      </c>
      <c r="U196" s="7">
        <f t="shared" si="98"/>
        <v>0</v>
      </c>
      <c r="V196" s="8">
        <v>4.99</v>
      </c>
      <c r="W196" s="5">
        <v>4.99</v>
      </c>
      <c r="X196" s="6">
        <f t="shared" si="99"/>
        <v>0</v>
      </c>
      <c r="Y196" s="7">
        <f t="shared" si="100"/>
        <v>0</v>
      </c>
      <c r="Z196" s="8">
        <v>5.99</v>
      </c>
      <c r="AA196" s="5">
        <v>4.99</v>
      </c>
      <c r="AB196" s="6">
        <f t="shared" si="101"/>
        <v>-1</v>
      </c>
      <c r="AC196" s="7">
        <f t="shared" si="102"/>
        <v>-16.7</v>
      </c>
      <c r="AD196" s="8">
        <v>4.99</v>
      </c>
      <c r="AE196" s="5">
        <v>4.99</v>
      </c>
      <c r="AF196" s="6">
        <f t="shared" si="103"/>
        <v>0</v>
      </c>
      <c r="AG196" s="7">
        <f t="shared" si="104"/>
        <v>0</v>
      </c>
      <c r="AH196" s="8">
        <v>4.99</v>
      </c>
      <c r="AI196" s="5">
        <v>4.99</v>
      </c>
      <c r="AJ196" s="6">
        <f t="shared" si="105"/>
        <v>0</v>
      </c>
      <c r="AK196" s="7">
        <f t="shared" si="106"/>
        <v>0</v>
      </c>
      <c r="AL196" s="8">
        <v>4.99</v>
      </c>
      <c r="AM196" s="5">
        <v>4.99</v>
      </c>
      <c r="AN196" s="6">
        <f t="shared" si="107"/>
        <v>0</v>
      </c>
      <c r="AO196" s="7">
        <f t="shared" si="108"/>
        <v>0</v>
      </c>
      <c r="AP196" s="8">
        <v>4.99</v>
      </c>
      <c r="AQ196" s="5">
        <v>4.99</v>
      </c>
      <c r="AR196" s="6">
        <f t="shared" si="109"/>
        <v>0</v>
      </c>
      <c r="AS196" s="7">
        <f t="shared" si="110"/>
        <v>0</v>
      </c>
      <c r="AT196" s="8">
        <v>4.99</v>
      </c>
      <c r="AU196" s="5">
        <v>4.99</v>
      </c>
      <c r="AV196" s="6">
        <f t="shared" si="111"/>
        <v>0</v>
      </c>
      <c r="AW196" s="7">
        <f t="shared" si="112"/>
        <v>0</v>
      </c>
      <c r="AX196" s="8">
        <v>4.99</v>
      </c>
      <c r="AY196" s="5">
        <v>4.99</v>
      </c>
      <c r="AZ196" s="6">
        <f t="shared" si="113"/>
        <v>0</v>
      </c>
      <c r="BA196" s="7">
        <f t="shared" si="114"/>
        <v>0</v>
      </c>
      <c r="BB196" s="8">
        <v>4.99</v>
      </c>
      <c r="BC196" s="5">
        <v>4.99</v>
      </c>
      <c r="BD196" s="6">
        <f t="shared" si="115"/>
        <v>0</v>
      </c>
      <c r="BE196" s="7">
        <f t="shared" si="116"/>
        <v>0</v>
      </c>
      <c r="BF196" s="8">
        <v>4.99</v>
      </c>
      <c r="BG196" s="5">
        <v>4.99</v>
      </c>
      <c r="BH196" s="6">
        <f t="shared" si="117"/>
        <v>0</v>
      </c>
      <c r="BI196" s="7">
        <f t="shared" si="118"/>
        <v>0</v>
      </c>
      <c r="BJ196" s="8">
        <v>4.6900000000000004</v>
      </c>
      <c r="BK196" s="5">
        <v>4.6900000000000004</v>
      </c>
      <c r="BL196" s="6">
        <f t="shared" si="119"/>
        <v>0</v>
      </c>
      <c r="BM196" s="7">
        <f t="shared" si="120"/>
        <v>0</v>
      </c>
      <c r="BN196" s="8">
        <v>5.99</v>
      </c>
      <c r="BO196" s="5">
        <v>5.99</v>
      </c>
      <c r="BP196" s="6">
        <f t="shared" si="121"/>
        <v>0</v>
      </c>
      <c r="BQ196" s="7">
        <f t="shared" si="122"/>
        <v>0</v>
      </c>
      <c r="BR196" s="8">
        <v>4.99</v>
      </c>
      <c r="BS196" s="5">
        <v>4.99</v>
      </c>
      <c r="BT196" s="6">
        <f t="shared" si="123"/>
        <v>0</v>
      </c>
      <c r="BU196" s="7">
        <f t="shared" si="124"/>
        <v>0</v>
      </c>
      <c r="BV196">
        <f t="shared" si="132"/>
        <v>4.6900000000000004</v>
      </c>
      <c r="BW196">
        <f t="shared" si="132"/>
        <v>4.6900000000000004</v>
      </c>
      <c r="BX196">
        <f t="shared" si="133"/>
        <v>6.95</v>
      </c>
      <c r="BY196">
        <f t="shared" si="133"/>
        <v>6.95</v>
      </c>
      <c r="BZ196">
        <f t="shared" si="134"/>
        <v>5.21</v>
      </c>
      <c r="CA196">
        <f t="shared" si="134"/>
        <v>5.15</v>
      </c>
      <c r="CB196">
        <f t="shared" si="135"/>
        <v>0.55000000000000004</v>
      </c>
      <c r="CC196">
        <f t="shared" si="135"/>
        <v>0.52</v>
      </c>
      <c r="CD196">
        <f t="shared" si="137"/>
        <v>2.2599999999999998</v>
      </c>
      <c r="CE196">
        <f t="shared" si="137"/>
        <v>2.2599999999999998</v>
      </c>
      <c r="CF196">
        <f t="shared" si="136"/>
        <v>43.4</v>
      </c>
      <c r="CG196">
        <f t="shared" si="136"/>
        <v>43.9</v>
      </c>
      <c r="CH196" s="20" t="b">
        <f t="shared" si="125"/>
        <v>1</v>
      </c>
    </row>
    <row r="197" spans="1:86" x14ac:dyDescent="0.25">
      <c r="A197" s="31" t="s">
        <v>268</v>
      </c>
      <c r="B197" s="31" t="s">
        <v>260</v>
      </c>
      <c r="C197" s="32">
        <v>11013</v>
      </c>
      <c r="D197" s="32" t="b">
        <f t="shared" ref="D197:E260" si="138">IF(AND(F197&lt;&gt;"",J197&lt;&gt;"",N197&lt;&gt;"",R197&lt;&gt;"",V197&lt;&gt;"",Z197&lt;&gt;"",AD197&lt;&gt;"",AH197&lt;&gt;"",AL197&lt;&gt;"",AP197&lt;&gt;"",AT197&lt;&gt;"",AX197&lt;&gt;"",BB197&lt;&gt;"",BF197&lt;&gt;"",BJ197&lt;&gt;"",BN197&lt;&gt;"",BR197&lt;&gt;""),TRUE,FALSE)</f>
        <v>1</v>
      </c>
      <c r="E197" s="32" t="b">
        <f t="shared" si="138"/>
        <v>1</v>
      </c>
      <c r="F197" s="4">
        <v>34.99</v>
      </c>
      <c r="G197" s="5">
        <v>29.99</v>
      </c>
      <c r="H197" s="6">
        <f t="shared" ref="H197:H260" si="139">IF(AND(F197&gt;0,G197&gt;0),G197-F197,"")</f>
        <v>-5.0000000000000036</v>
      </c>
      <c r="I197" s="7">
        <f t="shared" ref="I197:I260" si="140">IF(AND(F197&gt;0,G197&gt;0),ROUND(100*(G197/F197-1),1),"")</f>
        <v>-14.3</v>
      </c>
      <c r="J197" s="8">
        <v>29.99</v>
      </c>
      <c r="K197" s="5">
        <v>29.99</v>
      </c>
      <c r="L197" s="6">
        <f t="shared" ref="L197:L260" si="141">IF(AND(J197&gt;0,K197&gt;0),K197-J197,"")</f>
        <v>0</v>
      </c>
      <c r="M197" s="7">
        <f t="shared" ref="M197:M260" si="142">IF(AND(J197&gt;0,K197&gt;0),ROUND(100*(K197/J197-1),1),"")</f>
        <v>0</v>
      </c>
      <c r="N197" s="8">
        <v>32.99</v>
      </c>
      <c r="O197" s="5">
        <v>34.99</v>
      </c>
      <c r="P197" s="6">
        <f t="shared" ref="P197:P260" si="143">IF(AND(N197&gt;0,O197&gt;0),O197-N197,"")</f>
        <v>2</v>
      </c>
      <c r="Q197" s="7">
        <f t="shared" ref="Q197:Q260" si="144">IF(AND(N197&gt;0,O197&gt;0),ROUND(100*(O197/N197-1),1),"")</f>
        <v>6.1</v>
      </c>
      <c r="R197" s="8">
        <v>34.950000000000003</v>
      </c>
      <c r="S197" s="5">
        <v>34.950000000000003</v>
      </c>
      <c r="T197" s="6">
        <f t="shared" ref="T197:T260" si="145">IF(AND(R197&gt;0,S197&gt;0),S197-R197,"")</f>
        <v>0</v>
      </c>
      <c r="U197" s="7">
        <f t="shared" ref="U197:U260" si="146">IF(AND(R197&gt;0,S197&gt;0),ROUND(100*(S197/R197-1),1),"")</f>
        <v>0</v>
      </c>
      <c r="V197" s="8">
        <v>29.99</v>
      </c>
      <c r="W197" s="5">
        <v>29.99</v>
      </c>
      <c r="X197" s="6">
        <f t="shared" ref="X197:X260" si="147">IF(AND(V197&gt;0,W197&gt;0),W197-V197,"")</f>
        <v>0</v>
      </c>
      <c r="Y197" s="7">
        <f t="shared" ref="Y197:Y260" si="148">IF(AND(V197&gt;0,W197&gt;0),ROUND(100*(W197/V197-1),1),"")</f>
        <v>0</v>
      </c>
      <c r="Z197" s="8">
        <v>32.99</v>
      </c>
      <c r="AA197" s="5">
        <v>32.99</v>
      </c>
      <c r="AB197" s="6">
        <f t="shared" ref="AB197:AB260" si="149">IF(AND(Z197&gt;0,AA197&gt;0),AA197-Z197,"")</f>
        <v>0</v>
      </c>
      <c r="AC197" s="7">
        <f t="shared" ref="AC197:AC260" si="150">IF(AND(Z197&gt;0,AA197&gt;0),ROUND(100*(AA197/Z197-1),1),"")</f>
        <v>0</v>
      </c>
      <c r="AD197" s="8">
        <v>29.99</v>
      </c>
      <c r="AE197" s="5">
        <v>29.99</v>
      </c>
      <c r="AF197" s="6">
        <f t="shared" ref="AF197:AF260" si="151">IF(AND(AD197&gt;0,AE197&gt;0),AE197-AD197,"")</f>
        <v>0</v>
      </c>
      <c r="AG197" s="7">
        <f t="shared" ref="AG197:AG260" si="152">IF(AND(AD197&gt;0,AE197&gt;0),ROUND(100*(AE197/AD197-1),1),"")</f>
        <v>0</v>
      </c>
      <c r="AH197" s="8">
        <v>29.99</v>
      </c>
      <c r="AI197" s="5">
        <v>29.99</v>
      </c>
      <c r="AJ197" s="6">
        <f t="shared" ref="AJ197:AJ260" si="153">IF(AND(AH197&gt;0,AI197&gt;0),AI197-AH197,"")</f>
        <v>0</v>
      </c>
      <c r="AK197" s="7">
        <f t="shared" ref="AK197:AK260" si="154">IF(AND(AH197&gt;0,AI197&gt;0),ROUND(100*(AI197/AH197-1),1),"")</f>
        <v>0</v>
      </c>
      <c r="AL197" s="8">
        <v>32.99</v>
      </c>
      <c r="AM197" s="5">
        <v>34.99</v>
      </c>
      <c r="AN197" s="6">
        <f t="shared" ref="AN197:AN260" si="155">IF(AND(AL197&gt;0,AM197&gt;0),AM197-AL197,"")</f>
        <v>2</v>
      </c>
      <c r="AO197" s="7">
        <f t="shared" ref="AO197:AO260" si="156">IF(AND(AL197&gt;0,AM197&gt;0),ROUND(100*(AM197/AL197-1),1),"")</f>
        <v>6.1</v>
      </c>
      <c r="AP197" s="8">
        <v>32.99</v>
      </c>
      <c r="AQ197" s="5">
        <v>34.99</v>
      </c>
      <c r="AR197" s="6">
        <f t="shared" ref="AR197:AR260" si="157">IF(AND(AP197&gt;0,AQ197&gt;0),AQ197-AP197,"")</f>
        <v>2</v>
      </c>
      <c r="AS197" s="7">
        <f t="shared" ref="AS197:AS260" si="158">IF(AND(AP197&gt;0,AQ197&gt;0),ROUND(100*(AQ197/AP197-1),1),"")</f>
        <v>6.1</v>
      </c>
      <c r="AT197" s="8">
        <v>34.99</v>
      </c>
      <c r="AU197" s="5">
        <v>29.99</v>
      </c>
      <c r="AV197" s="6">
        <f t="shared" ref="AV197:AV260" si="159">IF(AND(AT197&gt;0,AU197&gt;0),AU197-AT197,"")</f>
        <v>-5.0000000000000036</v>
      </c>
      <c r="AW197" s="7">
        <f t="shared" ref="AW197:AW260" si="160">IF(AND(AT197&gt;0,AU197&gt;0),ROUND(100*(AU197/AT197-1),1),"")</f>
        <v>-14.3</v>
      </c>
      <c r="AX197" s="8">
        <v>34.99</v>
      </c>
      <c r="AY197" s="5">
        <v>29.99</v>
      </c>
      <c r="AZ197" s="6">
        <f t="shared" ref="AZ197:AZ260" si="161">IF(AND(AX197&gt;0,AY197&gt;0),AY197-AX197,"")</f>
        <v>-5.0000000000000036</v>
      </c>
      <c r="BA197" s="7">
        <f t="shared" ref="BA197:BA260" si="162">IF(AND(AX197&gt;0,AY197&gt;0),ROUND(100*(AY197/AX197-1),1),"")</f>
        <v>-14.3</v>
      </c>
      <c r="BB197" s="8">
        <v>29.99</v>
      </c>
      <c r="BC197" s="5">
        <v>29.99</v>
      </c>
      <c r="BD197" s="6">
        <f t="shared" ref="BD197:BD260" si="163">IF(AND(BB197&gt;0,BC197&gt;0),BC197-BB197,"")</f>
        <v>0</v>
      </c>
      <c r="BE197" s="7">
        <f t="shared" ref="BE197:BE260" si="164">IF(AND(BB197&gt;0,BC197&gt;0),ROUND(100*(BC197/BB197-1),1),"")</f>
        <v>0</v>
      </c>
      <c r="BF197" s="8">
        <v>29.99</v>
      </c>
      <c r="BG197" s="5">
        <v>29.99</v>
      </c>
      <c r="BH197" s="6">
        <f t="shared" ref="BH197:BH260" si="165">IF(AND(BF197&gt;0,BG197&gt;0),BG197-BF197,"")</f>
        <v>0</v>
      </c>
      <c r="BI197" s="7">
        <f t="shared" ref="BI197:BI260" si="166">IF(AND(BF197&gt;0,BG197&gt;0),ROUND(100*(BG197/BF197-1),1),"")</f>
        <v>0</v>
      </c>
      <c r="BJ197" s="8">
        <v>29.49</v>
      </c>
      <c r="BK197" s="5">
        <v>27.99</v>
      </c>
      <c r="BL197" s="6">
        <f t="shared" ref="BL197:BL260" si="167">IF(AND(BJ197&gt;0,BK197&gt;0),BK197-BJ197,"")</f>
        <v>-1.5</v>
      </c>
      <c r="BM197" s="7">
        <f t="shared" ref="BM197:BM260" si="168">IF(AND(BJ197&gt;0,BK197&gt;0),ROUND(100*(BK197/BJ197-1),1),"")</f>
        <v>-5.0999999999999996</v>
      </c>
      <c r="BN197" s="8">
        <v>31.99</v>
      </c>
      <c r="BO197" s="5">
        <v>31.99</v>
      </c>
      <c r="BP197" s="6">
        <f t="shared" ref="BP197:BP260" si="169">IF(AND(BN197&gt;0,BO197&gt;0),BO197-BN197,"")</f>
        <v>0</v>
      </c>
      <c r="BQ197" s="7">
        <f t="shared" ref="BQ197:BQ260" si="170">IF(AND(BN197&gt;0,BO197&gt;0),ROUND(100*(BO197/BN197-1),1),"")</f>
        <v>0</v>
      </c>
      <c r="BR197" s="8">
        <v>29.99</v>
      </c>
      <c r="BS197" s="5">
        <v>29.99</v>
      </c>
      <c r="BT197" s="6">
        <f t="shared" ref="BT197:BT260" si="171">IF(AND(BR197&gt;0,BS197&gt;0),BS197-BR197,"")</f>
        <v>0</v>
      </c>
      <c r="BU197" s="7">
        <f t="shared" ref="BU197:BU260" si="172">IF(AND(BR197&gt;0,BS197&gt;0),ROUND(100*(BS197/BR197-1),1),"")</f>
        <v>0</v>
      </c>
      <c r="BV197">
        <f t="shared" si="132"/>
        <v>29.49</v>
      </c>
      <c r="BW197">
        <f t="shared" si="132"/>
        <v>27.99</v>
      </c>
      <c r="BX197">
        <f t="shared" si="133"/>
        <v>34.99</v>
      </c>
      <c r="BY197">
        <f t="shared" si="133"/>
        <v>34.99</v>
      </c>
      <c r="BZ197">
        <f t="shared" si="134"/>
        <v>31.96</v>
      </c>
      <c r="CA197">
        <f t="shared" si="134"/>
        <v>31.34</v>
      </c>
      <c r="CB197">
        <f t="shared" si="135"/>
        <v>2.09</v>
      </c>
      <c r="CC197">
        <f t="shared" si="135"/>
        <v>2.2400000000000002</v>
      </c>
      <c r="CD197">
        <f t="shared" si="137"/>
        <v>5.5</v>
      </c>
      <c r="CE197">
        <f t="shared" si="137"/>
        <v>7</v>
      </c>
      <c r="CF197">
        <f t="shared" si="136"/>
        <v>17.2</v>
      </c>
      <c r="CG197">
        <f t="shared" si="136"/>
        <v>22.3</v>
      </c>
      <c r="CH197" s="20" t="b">
        <f t="shared" ref="CH197:CH260" si="173">IF(AND(BW197=BV197,BY197=BX197,CA197=BZ197),FALSE,TRUE)</f>
        <v>1</v>
      </c>
    </row>
    <row r="198" spans="1:86" x14ac:dyDescent="0.25">
      <c r="A198" s="31" t="s">
        <v>269</v>
      </c>
      <c r="B198" s="31" t="s">
        <v>260</v>
      </c>
      <c r="C198" s="32">
        <v>11014</v>
      </c>
      <c r="D198" s="32" t="b">
        <f t="shared" si="138"/>
        <v>1</v>
      </c>
      <c r="E198" s="32" t="b">
        <f t="shared" si="138"/>
        <v>1</v>
      </c>
      <c r="F198" s="4">
        <v>49.99</v>
      </c>
      <c r="G198" s="5">
        <v>49.99</v>
      </c>
      <c r="H198" s="6">
        <f t="shared" si="139"/>
        <v>0</v>
      </c>
      <c r="I198" s="7">
        <f t="shared" si="140"/>
        <v>0</v>
      </c>
      <c r="J198" s="8">
        <v>44.99</v>
      </c>
      <c r="K198" s="5">
        <v>49.99</v>
      </c>
      <c r="L198" s="6">
        <f t="shared" si="141"/>
        <v>5</v>
      </c>
      <c r="M198" s="7">
        <f t="shared" si="142"/>
        <v>11.1</v>
      </c>
      <c r="N198" s="8">
        <v>54.99</v>
      </c>
      <c r="O198" s="5">
        <v>54.99</v>
      </c>
      <c r="P198" s="6">
        <f t="shared" si="143"/>
        <v>0</v>
      </c>
      <c r="Q198" s="7">
        <f t="shared" si="144"/>
        <v>0</v>
      </c>
      <c r="R198" s="8">
        <v>59.95</v>
      </c>
      <c r="S198" s="5">
        <v>59.95</v>
      </c>
      <c r="T198" s="6">
        <f t="shared" si="145"/>
        <v>0</v>
      </c>
      <c r="U198" s="7">
        <f t="shared" si="146"/>
        <v>0</v>
      </c>
      <c r="V198" s="8">
        <v>49.99</v>
      </c>
      <c r="W198" s="5">
        <v>49.99</v>
      </c>
      <c r="X198" s="6">
        <f t="shared" si="147"/>
        <v>0</v>
      </c>
      <c r="Y198" s="7">
        <f t="shared" si="148"/>
        <v>0</v>
      </c>
      <c r="Z198" s="8">
        <v>54.99</v>
      </c>
      <c r="AA198" s="5">
        <v>54.99</v>
      </c>
      <c r="AB198" s="6">
        <f t="shared" si="149"/>
        <v>0</v>
      </c>
      <c r="AC198" s="7">
        <f t="shared" si="150"/>
        <v>0</v>
      </c>
      <c r="AD198" s="8">
        <v>52.99</v>
      </c>
      <c r="AE198" s="5">
        <v>49.99</v>
      </c>
      <c r="AF198" s="6">
        <f t="shared" si="151"/>
        <v>-3</v>
      </c>
      <c r="AG198" s="7">
        <f t="shared" si="152"/>
        <v>-5.7</v>
      </c>
      <c r="AH198" s="8">
        <v>49.99</v>
      </c>
      <c r="AI198" s="5">
        <v>49.99</v>
      </c>
      <c r="AJ198" s="6">
        <f t="shared" si="153"/>
        <v>0</v>
      </c>
      <c r="AK198" s="7">
        <f t="shared" si="154"/>
        <v>0</v>
      </c>
      <c r="AL198" s="8">
        <v>54.99</v>
      </c>
      <c r="AM198" s="5">
        <v>54.99</v>
      </c>
      <c r="AN198" s="6">
        <f t="shared" si="155"/>
        <v>0</v>
      </c>
      <c r="AO198" s="7">
        <f t="shared" si="156"/>
        <v>0</v>
      </c>
      <c r="AP198" s="8">
        <v>54.99</v>
      </c>
      <c r="AQ198" s="5">
        <v>54.99</v>
      </c>
      <c r="AR198" s="6">
        <f t="shared" si="157"/>
        <v>0</v>
      </c>
      <c r="AS198" s="7">
        <f t="shared" si="158"/>
        <v>0</v>
      </c>
      <c r="AT198" s="8">
        <v>49.99</v>
      </c>
      <c r="AU198" s="5">
        <v>49.99</v>
      </c>
      <c r="AV198" s="6">
        <f t="shared" si="159"/>
        <v>0</v>
      </c>
      <c r="AW198" s="7">
        <f t="shared" si="160"/>
        <v>0</v>
      </c>
      <c r="AX198" s="8">
        <v>49.99</v>
      </c>
      <c r="AY198" s="5">
        <v>49.99</v>
      </c>
      <c r="AZ198" s="6">
        <f t="shared" si="161"/>
        <v>0</v>
      </c>
      <c r="BA198" s="7">
        <f t="shared" si="162"/>
        <v>0</v>
      </c>
      <c r="BB198" s="8">
        <v>44.99</v>
      </c>
      <c r="BC198" s="5">
        <v>49.99</v>
      </c>
      <c r="BD198" s="6">
        <f t="shared" si="163"/>
        <v>5</v>
      </c>
      <c r="BE198" s="7">
        <f t="shared" si="164"/>
        <v>11.1</v>
      </c>
      <c r="BF198" s="8">
        <v>49.99</v>
      </c>
      <c r="BG198" s="5">
        <v>49.99</v>
      </c>
      <c r="BH198" s="6">
        <f t="shared" si="165"/>
        <v>0</v>
      </c>
      <c r="BI198" s="7">
        <f t="shared" si="166"/>
        <v>0</v>
      </c>
      <c r="BJ198" s="8">
        <v>46.99</v>
      </c>
      <c r="BK198" s="5">
        <v>46.99</v>
      </c>
      <c r="BL198" s="6">
        <f t="shared" si="167"/>
        <v>0</v>
      </c>
      <c r="BM198" s="7">
        <f t="shared" si="168"/>
        <v>0</v>
      </c>
      <c r="BN198" s="8">
        <v>54.99</v>
      </c>
      <c r="BO198" s="5">
        <v>54.99</v>
      </c>
      <c r="BP198" s="6">
        <f t="shared" si="169"/>
        <v>0</v>
      </c>
      <c r="BQ198" s="7">
        <f t="shared" si="170"/>
        <v>0</v>
      </c>
      <c r="BR198" s="8">
        <v>49.99</v>
      </c>
      <c r="BS198" s="5">
        <v>49.99</v>
      </c>
      <c r="BT198" s="6">
        <f t="shared" si="171"/>
        <v>0</v>
      </c>
      <c r="BU198" s="7">
        <f t="shared" si="172"/>
        <v>0</v>
      </c>
      <c r="BV198">
        <f t="shared" si="132"/>
        <v>44.99</v>
      </c>
      <c r="BW198">
        <f t="shared" si="132"/>
        <v>46.99</v>
      </c>
      <c r="BX198">
        <f t="shared" si="133"/>
        <v>59.95</v>
      </c>
      <c r="BY198">
        <f t="shared" si="133"/>
        <v>59.95</v>
      </c>
      <c r="BZ198">
        <f t="shared" si="134"/>
        <v>51.46</v>
      </c>
      <c r="CA198">
        <f t="shared" si="134"/>
        <v>51.87</v>
      </c>
      <c r="CB198">
        <f t="shared" si="135"/>
        <v>3.88</v>
      </c>
      <c r="CC198">
        <f t="shared" si="135"/>
        <v>3.19</v>
      </c>
      <c r="CD198">
        <f t="shared" si="137"/>
        <v>14.96</v>
      </c>
      <c r="CE198">
        <f t="shared" si="137"/>
        <v>12.96</v>
      </c>
      <c r="CF198">
        <f t="shared" si="136"/>
        <v>29.1</v>
      </c>
      <c r="CG198">
        <f t="shared" si="136"/>
        <v>25</v>
      </c>
      <c r="CH198" s="20" t="b">
        <f t="shared" si="173"/>
        <v>1</v>
      </c>
    </row>
    <row r="199" spans="1:86" x14ac:dyDescent="0.25">
      <c r="A199" s="31" t="s">
        <v>270</v>
      </c>
      <c r="B199" s="31" t="s">
        <v>260</v>
      </c>
      <c r="C199" s="32">
        <v>11015</v>
      </c>
      <c r="D199" s="32" t="b">
        <f t="shared" si="138"/>
        <v>1</v>
      </c>
      <c r="E199" s="32" t="b">
        <f t="shared" si="138"/>
        <v>1</v>
      </c>
      <c r="F199" s="4">
        <v>54.99</v>
      </c>
      <c r="G199" s="5">
        <v>49.99</v>
      </c>
      <c r="H199" s="6">
        <f t="shared" si="139"/>
        <v>-5</v>
      </c>
      <c r="I199" s="7">
        <f t="shared" si="140"/>
        <v>-9.1</v>
      </c>
      <c r="J199" s="8">
        <v>49.99</v>
      </c>
      <c r="K199" s="5">
        <v>49.99</v>
      </c>
      <c r="L199" s="6">
        <f t="shared" si="141"/>
        <v>0</v>
      </c>
      <c r="M199" s="7">
        <f t="shared" si="142"/>
        <v>0</v>
      </c>
      <c r="N199" s="8">
        <v>54.99</v>
      </c>
      <c r="O199" s="5">
        <v>54.99</v>
      </c>
      <c r="P199" s="6">
        <f t="shared" si="143"/>
        <v>0</v>
      </c>
      <c r="Q199" s="7">
        <f t="shared" si="144"/>
        <v>0</v>
      </c>
      <c r="R199" s="8">
        <v>59.95</v>
      </c>
      <c r="S199" s="5">
        <v>59.95</v>
      </c>
      <c r="T199" s="6">
        <f t="shared" si="145"/>
        <v>0</v>
      </c>
      <c r="U199" s="7">
        <f t="shared" si="146"/>
        <v>0</v>
      </c>
      <c r="V199" s="8">
        <v>49.99</v>
      </c>
      <c r="W199" s="5">
        <v>49.99</v>
      </c>
      <c r="X199" s="6">
        <f t="shared" si="147"/>
        <v>0</v>
      </c>
      <c r="Y199" s="7">
        <f t="shared" si="148"/>
        <v>0</v>
      </c>
      <c r="Z199" s="8">
        <v>54.99</v>
      </c>
      <c r="AA199" s="5">
        <v>54.99</v>
      </c>
      <c r="AB199" s="6">
        <f t="shared" si="149"/>
        <v>0</v>
      </c>
      <c r="AC199" s="7">
        <f t="shared" si="150"/>
        <v>0</v>
      </c>
      <c r="AD199" s="8">
        <v>49.99</v>
      </c>
      <c r="AE199" s="5">
        <v>49.99</v>
      </c>
      <c r="AF199" s="6">
        <f t="shared" si="151"/>
        <v>0</v>
      </c>
      <c r="AG199" s="7">
        <f t="shared" si="152"/>
        <v>0</v>
      </c>
      <c r="AH199" s="8">
        <v>49.99</v>
      </c>
      <c r="AI199" s="5">
        <v>49.99</v>
      </c>
      <c r="AJ199" s="6">
        <f t="shared" si="153"/>
        <v>0</v>
      </c>
      <c r="AK199" s="7">
        <f t="shared" si="154"/>
        <v>0</v>
      </c>
      <c r="AL199" s="8">
        <v>54.99</v>
      </c>
      <c r="AM199" s="5">
        <v>54.99</v>
      </c>
      <c r="AN199" s="6">
        <f t="shared" si="155"/>
        <v>0</v>
      </c>
      <c r="AO199" s="7">
        <f t="shared" si="156"/>
        <v>0</v>
      </c>
      <c r="AP199" s="8">
        <v>54.99</v>
      </c>
      <c r="AQ199" s="5">
        <v>54.99</v>
      </c>
      <c r="AR199" s="6">
        <f t="shared" si="157"/>
        <v>0</v>
      </c>
      <c r="AS199" s="7">
        <f t="shared" si="158"/>
        <v>0</v>
      </c>
      <c r="AT199" s="8">
        <v>49.99</v>
      </c>
      <c r="AU199" s="5">
        <v>49.99</v>
      </c>
      <c r="AV199" s="6">
        <f t="shared" si="159"/>
        <v>0</v>
      </c>
      <c r="AW199" s="7">
        <f t="shared" si="160"/>
        <v>0</v>
      </c>
      <c r="AX199" s="8">
        <v>54.99</v>
      </c>
      <c r="AY199" s="5">
        <v>49.99</v>
      </c>
      <c r="AZ199" s="6">
        <f t="shared" si="161"/>
        <v>-5</v>
      </c>
      <c r="BA199" s="7">
        <f t="shared" si="162"/>
        <v>-9.1</v>
      </c>
      <c r="BB199" s="8">
        <v>49.99</v>
      </c>
      <c r="BC199" s="5">
        <v>49.99</v>
      </c>
      <c r="BD199" s="6">
        <f t="shared" si="163"/>
        <v>0</v>
      </c>
      <c r="BE199" s="7">
        <f t="shared" si="164"/>
        <v>0</v>
      </c>
      <c r="BF199" s="8">
        <v>49.99</v>
      </c>
      <c r="BG199" s="5">
        <v>49.99</v>
      </c>
      <c r="BH199" s="6">
        <f t="shared" si="165"/>
        <v>0</v>
      </c>
      <c r="BI199" s="7">
        <f t="shared" si="166"/>
        <v>0</v>
      </c>
      <c r="BJ199" s="8">
        <v>49.99</v>
      </c>
      <c r="BK199" s="5">
        <v>48.99</v>
      </c>
      <c r="BL199" s="6">
        <f t="shared" si="167"/>
        <v>-1</v>
      </c>
      <c r="BM199" s="7">
        <f t="shared" si="168"/>
        <v>-2</v>
      </c>
      <c r="BN199" s="8">
        <v>54.99</v>
      </c>
      <c r="BO199" s="5">
        <v>54.99</v>
      </c>
      <c r="BP199" s="6">
        <f t="shared" si="169"/>
        <v>0</v>
      </c>
      <c r="BQ199" s="7">
        <f t="shared" si="170"/>
        <v>0</v>
      </c>
      <c r="BR199" s="8">
        <v>49.99</v>
      </c>
      <c r="BS199" s="5">
        <v>49.99</v>
      </c>
      <c r="BT199" s="6">
        <f t="shared" si="171"/>
        <v>0</v>
      </c>
      <c r="BU199" s="7">
        <f t="shared" si="172"/>
        <v>0</v>
      </c>
      <c r="BV199">
        <f t="shared" si="132"/>
        <v>49.99</v>
      </c>
      <c r="BW199">
        <f t="shared" si="132"/>
        <v>48.99</v>
      </c>
      <c r="BX199">
        <f t="shared" si="133"/>
        <v>59.95</v>
      </c>
      <c r="BY199">
        <f t="shared" si="133"/>
        <v>59.95</v>
      </c>
      <c r="BZ199">
        <f t="shared" si="134"/>
        <v>52.63</v>
      </c>
      <c r="CA199">
        <f t="shared" si="134"/>
        <v>51.99</v>
      </c>
      <c r="CB199">
        <f t="shared" si="135"/>
        <v>3.02</v>
      </c>
      <c r="CC199">
        <f t="shared" si="135"/>
        <v>3.04</v>
      </c>
      <c r="CD199">
        <f t="shared" si="137"/>
        <v>9.9600000000000009</v>
      </c>
      <c r="CE199">
        <f t="shared" si="137"/>
        <v>10.96</v>
      </c>
      <c r="CF199">
        <f t="shared" si="136"/>
        <v>18.899999999999999</v>
      </c>
      <c r="CG199">
        <f t="shared" si="136"/>
        <v>21.1</v>
      </c>
      <c r="CH199" s="20" t="b">
        <f t="shared" si="173"/>
        <v>1</v>
      </c>
    </row>
    <row r="200" spans="1:86" x14ac:dyDescent="0.25">
      <c r="A200" s="31" t="s">
        <v>271</v>
      </c>
      <c r="B200" s="31" t="s">
        <v>260</v>
      </c>
      <c r="C200" s="32">
        <v>11016</v>
      </c>
      <c r="D200" s="32" t="b">
        <f t="shared" si="138"/>
        <v>1</v>
      </c>
      <c r="E200" s="32" t="b">
        <f t="shared" si="138"/>
        <v>1</v>
      </c>
      <c r="F200" s="4">
        <v>54.99</v>
      </c>
      <c r="G200" s="5">
        <v>49.99</v>
      </c>
      <c r="H200" s="6">
        <f t="shared" si="139"/>
        <v>-5</v>
      </c>
      <c r="I200" s="7">
        <f t="shared" si="140"/>
        <v>-9.1</v>
      </c>
      <c r="J200" s="8">
        <v>49.99</v>
      </c>
      <c r="K200" s="5">
        <v>49.99</v>
      </c>
      <c r="L200" s="6">
        <f t="shared" si="141"/>
        <v>0</v>
      </c>
      <c r="M200" s="7">
        <f t="shared" si="142"/>
        <v>0</v>
      </c>
      <c r="N200" s="8">
        <v>54.99</v>
      </c>
      <c r="O200" s="5">
        <v>54.99</v>
      </c>
      <c r="P200" s="6">
        <f t="shared" si="143"/>
        <v>0</v>
      </c>
      <c r="Q200" s="7">
        <f t="shared" si="144"/>
        <v>0</v>
      </c>
      <c r="R200" s="8">
        <v>59.95</v>
      </c>
      <c r="S200" s="5">
        <v>59.95</v>
      </c>
      <c r="T200" s="6">
        <f t="shared" si="145"/>
        <v>0</v>
      </c>
      <c r="U200" s="7">
        <f t="shared" si="146"/>
        <v>0</v>
      </c>
      <c r="V200" s="8">
        <v>49.99</v>
      </c>
      <c r="W200" s="5">
        <v>49.99</v>
      </c>
      <c r="X200" s="6">
        <f t="shared" si="147"/>
        <v>0</v>
      </c>
      <c r="Y200" s="7">
        <f t="shared" si="148"/>
        <v>0</v>
      </c>
      <c r="Z200" s="8">
        <v>54.99</v>
      </c>
      <c r="AA200" s="5">
        <v>54.99</v>
      </c>
      <c r="AB200" s="6">
        <f t="shared" si="149"/>
        <v>0</v>
      </c>
      <c r="AC200" s="7">
        <f t="shared" si="150"/>
        <v>0</v>
      </c>
      <c r="AD200" s="8">
        <v>49.99</v>
      </c>
      <c r="AE200" s="5">
        <v>49.99</v>
      </c>
      <c r="AF200" s="6">
        <f t="shared" si="151"/>
        <v>0</v>
      </c>
      <c r="AG200" s="7">
        <f t="shared" si="152"/>
        <v>0</v>
      </c>
      <c r="AH200" s="8">
        <v>49.99</v>
      </c>
      <c r="AI200" s="5">
        <v>49.99</v>
      </c>
      <c r="AJ200" s="6">
        <f t="shared" si="153"/>
        <v>0</v>
      </c>
      <c r="AK200" s="7">
        <f t="shared" si="154"/>
        <v>0</v>
      </c>
      <c r="AL200" s="8">
        <v>54.99</v>
      </c>
      <c r="AM200" s="5">
        <v>54.99</v>
      </c>
      <c r="AN200" s="6">
        <f t="shared" si="155"/>
        <v>0</v>
      </c>
      <c r="AO200" s="7">
        <f t="shared" si="156"/>
        <v>0</v>
      </c>
      <c r="AP200" s="8">
        <v>54.99</v>
      </c>
      <c r="AQ200" s="5">
        <v>54.99</v>
      </c>
      <c r="AR200" s="6">
        <f t="shared" si="157"/>
        <v>0</v>
      </c>
      <c r="AS200" s="7">
        <f t="shared" si="158"/>
        <v>0</v>
      </c>
      <c r="AT200" s="8">
        <v>54.99</v>
      </c>
      <c r="AU200" s="5">
        <v>49.99</v>
      </c>
      <c r="AV200" s="6">
        <f t="shared" si="159"/>
        <v>-5</v>
      </c>
      <c r="AW200" s="7">
        <f t="shared" si="160"/>
        <v>-9.1</v>
      </c>
      <c r="AX200" s="8">
        <v>54.99</v>
      </c>
      <c r="AY200" s="5">
        <v>49.99</v>
      </c>
      <c r="AZ200" s="6">
        <f t="shared" si="161"/>
        <v>-5</v>
      </c>
      <c r="BA200" s="7">
        <f t="shared" si="162"/>
        <v>-9.1</v>
      </c>
      <c r="BB200" s="8">
        <v>49.99</v>
      </c>
      <c r="BC200" s="5">
        <v>49.99</v>
      </c>
      <c r="BD200" s="6">
        <f t="shared" si="163"/>
        <v>0</v>
      </c>
      <c r="BE200" s="7">
        <f t="shared" si="164"/>
        <v>0</v>
      </c>
      <c r="BF200" s="8">
        <v>49.99</v>
      </c>
      <c r="BG200" s="5">
        <v>49.99</v>
      </c>
      <c r="BH200" s="6">
        <f t="shared" si="165"/>
        <v>0</v>
      </c>
      <c r="BI200" s="7">
        <f t="shared" si="166"/>
        <v>0</v>
      </c>
      <c r="BJ200" s="8">
        <v>47.99</v>
      </c>
      <c r="BK200" s="5">
        <v>47.99</v>
      </c>
      <c r="BL200" s="6">
        <f t="shared" si="167"/>
        <v>0</v>
      </c>
      <c r="BM200" s="7">
        <f t="shared" si="168"/>
        <v>0</v>
      </c>
      <c r="BN200" s="8">
        <v>54.99</v>
      </c>
      <c r="BO200" s="5">
        <v>54.99</v>
      </c>
      <c r="BP200" s="6">
        <f t="shared" si="169"/>
        <v>0</v>
      </c>
      <c r="BQ200" s="7">
        <f t="shared" si="170"/>
        <v>0</v>
      </c>
      <c r="BR200" s="8">
        <v>49.99</v>
      </c>
      <c r="BS200" s="5">
        <v>49.99</v>
      </c>
      <c r="BT200" s="6">
        <f t="shared" si="171"/>
        <v>0</v>
      </c>
      <c r="BU200" s="7">
        <f t="shared" si="172"/>
        <v>0</v>
      </c>
      <c r="BV200">
        <f t="shared" si="132"/>
        <v>47.99</v>
      </c>
      <c r="BW200">
        <f t="shared" si="132"/>
        <v>47.99</v>
      </c>
      <c r="BX200">
        <f t="shared" si="133"/>
        <v>59.95</v>
      </c>
      <c r="BY200">
        <f t="shared" si="133"/>
        <v>59.95</v>
      </c>
      <c r="BZ200">
        <f t="shared" si="134"/>
        <v>52.81</v>
      </c>
      <c r="CA200">
        <f t="shared" si="134"/>
        <v>51.93</v>
      </c>
      <c r="CB200">
        <f t="shared" si="135"/>
        <v>3.14</v>
      </c>
      <c r="CC200">
        <f t="shared" si="135"/>
        <v>3.11</v>
      </c>
      <c r="CD200">
        <f t="shared" si="137"/>
        <v>11.96</v>
      </c>
      <c r="CE200">
        <f t="shared" si="137"/>
        <v>11.96</v>
      </c>
      <c r="CF200">
        <f t="shared" si="136"/>
        <v>22.6</v>
      </c>
      <c r="CG200">
        <f t="shared" si="136"/>
        <v>23</v>
      </c>
      <c r="CH200" s="20" t="b">
        <f t="shared" si="173"/>
        <v>1</v>
      </c>
    </row>
    <row r="201" spans="1:86" x14ac:dyDescent="0.25">
      <c r="A201" s="31" t="s">
        <v>272</v>
      </c>
      <c r="B201" s="31" t="s">
        <v>260</v>
      </c>
      <c r="C201" s="32">
        <v>11717</v>
      </c>
      <c r="D201" s="32" t="b">
        <f t="shared" si="138"/>
        <v>1</v>
      </c>
      <c r="E201" s="32" t="b">
        <f t="shared" si="138"/>
        <v>1</v>
      </c>
      <c r="F201" s="4">
        <v>69.989999999999995</v>
      </c>
      <c r="G201" s="5">
        <v>69.989999999999995</v>
      </c>
      <c r="H201" s="6">
        <f t="shared" si="139"/>
        <v>0</v>
      </c>
      <c r="I201" s="7">
        <f t="shared" si="140"/>
        <v>0</v>
      </c>
      <c r="J201" s="8">
        <v>69.989999999999995</v>
      </c>
      <c r="K201" s="5">
        <v>69.989999999999995</v>
      </c>
      <c r="L201" s="6">
        <f t="shared" si="141"/>
        <v>0</v>
      </c>
      <c r="M201" s="7">
        <f t="shared" si="142"/>
        <v>0</v>
      </c>
      <c r="N201" s="8">
        <v>79.989999999999995</v>
      </c>
      <c r="O201" s="5">
        <v>79.989999999999995</v>
      </c>
      <c r="P201" s="6">
        <f t="shared" si="143"/>
        <v>0</v>
      </c>
      <c r="Q201" s="7">
        <f t="shared" si="144"/>
        <v>0</v>
      </c>
      <c r="R201" s="8">
        <v>84.95</v>
      </c>
      <c r="S201" s="5">
        <v>84.95</v>
      </c>
      <c r="T201" s="6">
        <f t="shared" si="145"/>
        <v>0</v>
      </c>
      <c r="U201" s="7">
        <f t="shared" si="146"/>
        <v>0</v>
      </c>
      <c r="V201" s="8">
        <v>69.989999999999995</v>
      </c>
      <c r="W201" s="5">
        <v>69.989999999999995</v>
      </c>
      <c r="X201" s="6">
        <f t="shared" si="147"/>
        <v>0</v>
      </c>
      <c r="Y201" s="7">
        <f t="shared" si="148"/>
        <v>0</v>
      </c>
      <c r="Z201" s="8">
        <v>69.989999999999995</v>
      </c>
      <c r="AA201" s="5">
        <v>69.989999999999995</v>
      </c>
      <c r="AB201" s="6">
        <f t="shared" si="149"/>
        <v>0</v>
      </c>
      <c r="AC201" s="7">
        <f t="shared" si="150"/>
        <v>0</v>
      </c>
      <c r="AD201" s="8">
        <v>74.989999999999995</v>
      </c>
      <c r="AE201" s="5">
        <v>69.989999999999995</v>
      </c>
      <c r="AF201" s="6">
        <f t="shared" si="151"/>
        <v>-5</v>
      </c>
      <c r="AG201" s="7">
        <f t="shared" si="152"/>
        <v>-6.7</v>
      </c>
      <c r="AH201" s="8">
        <v>74.989999999999995</v>
      </c>
      <c r="AI201" s="5">
        <v>74.989999999999995</v>
      </c>
      <c r="AJ201" s="6">
        <f t="shared" si="153"/>
        <v>0</v>
      </c>
      <c r="AK201" s="7">
        <f t="shared" si="154"/>
        <v>0</v>
      </c>
      <c r="AL201" s="8">
        <v>79.989999999999995</v>
      </c>
      <c r="AM201" s="5">
        <v>79.989999999999995</v>
      </c>
      <c r="AN201" s="6">
        <f t="shared" si="155"/>
        <v>0</v>
      </c>
      <c r="AO201" s="7">
        <f t="shared" si="156"/>
        <v>0</v>
      </c>
      <c r="AP201" s="8">
        <v>79.989999999999995</v>
      </c>
      <c r="AQ201" s="5">
        <v>79.989999999999995</v>
      </c>
      <c r="AR201" s="6">
        <f t="shared" si="157"/>
        <v>0</v>
      </c>
      <c r="AS201" s="7">
        <f t="shared" si="158"/>
        <v>0</v>
      </c>
      <c r="AT201" s="8">
        <v>69.989999999999995</v>
      </c>
      <c r="AU201" s="5">
        <v>69.989999999999995</v>
      </c>
      <c r="AV201" s="6">
        <f t="shared" si="159"/>
        <v>0</v>
      </c>
      <c r="AW201" s="7">
        <f t="shared" si="160"/>
        <v>0</v>
      </c>
      <c r="AX201" s="8">
        <v>69.989999999999995</v>
      </c>
      <c r="AY201" s="5">
        <v>69.989999999999995</v>
      </c>
      <c r="AZ201" s="6">
        <f t="shared" si="161"/>
        <v>0</v>
      </c>
      <c r="BA201" s="7">
        <f t="shared" si="162"/>
        <v>0</v>
      </c>
      <c r="BB201" s="8">
        <v>69.989999999999995</v>
      </c>
      <c r="BC201" s="5">
        <v>69.989999999999995</v>
      </c>
      <c r="BD201" s="6">
        <f t="shared" si="163"/>
        <v>0</v>
      </c>
      <c r="BE201" s="7">
        <f t="shared" si="164"/>
        <v>0</v>
      </c>
      <c r="BF201" s="8">
        <v>74.989999999999995</v>
      </c>
      <c r="BG201" s="5">
        <v>69.989999999999995</v>
      </c>
      <c r="BH201" s="6">
        <f t="shared" si="165"/>
        <v>-5</v>
      </c>
      <c r="BI201" s="7">
        <f t="shared" si="166"/>
        <v>-6.7</v>
      </c>
      <c r="BJ201" s="8">
        <v>69.989999999999995</v>
      </c>
      <c r="BK201" s="5">
        <v>68.989999999999995</v>
      </c>
      <c r="BL201" s="6">
        <f t="shared" si="167"/>
        <v>-1</v>
      </c>
      <c r="BM201" s="7">
        <f t="shared" si="168"/>
        <v>-1.4</v>
      </c>
      <c r="BN201" s="8">
        <v>74.989999999999995</v>
      </c>
      <c r="BO201" s="5">
        <v>74.989999999999995</v>
      </c>
      <c r="BP201" s="6">
        <f t="shared" si="169"/>
        <v>0</v>
      </c>
      <c r="BQ201" s="7">
        <f t="shared" si="170"/>
        <v>0</v>
      </c>
      <c r="BR201" s="8">
        <v>74.989999999999995</v>
      </c>
      <c r="BS201" s="5">
        <v>69.989999999999995</v>
      </c>
      <c r="BT201" s="6">
        <f t="shared" si="171"/>
        <v>-5</v>
      </c>
      <c r="BU201" s="7">
        <f t="shared" si="172"/>
        <v>-6.7</v>
      </c>
      <c r="BV201">
        <f t="shared" si="132"/>
        <v>69.989999999999995</v>
      </c>
      <c r="BW201">
        <f t="shared" si="132"/>
        <v>68.989999999999995</v>
      </c>
      <c r="BX201">
        <f t="shared" si="133"/>
        <v>84.95</v>
      </c>
      <c r="BY201">
        <f t="shared" si="133"/>
        <v>84.95</v>
      </c>
      <c r="BZ201">
        <f t="shared" si="134"/>
        <v>74.11</v>
      </c>
      <c r="CA201">
        <f t="shared" si="134"/>
        <v>73.16</v>
      </c>
      <c r="CB201">
        <f t="shared" si="135"/>
        <v>4.6100000000000003</v>
      </c>
      <c r="CC201">
        <f t="shared" si="135"/>
        <v>4.87</v>
      </c>
      <c r="CD201">
        <f t="shared" si="137"/>
        <v>14.96</v>
      </c>
      <c r="CE201">
        <f t="shared" si="137"/>
        <v>15.96</v>
      </c>
      <c r="CF201">
        <f t="shared" si="136"/>
        <v>20.2</v>
      </c>
      <c r="CG201">
        <f t="shared" si="136"/>
        <v>21.8</v>
      </c>
      <c r="CH201" s="20" t="b">
        <f t="shared" si="173"/>
        <v>1</v>
      </c>
    </row>
    <row r="202" spans="1:86" x14ac:dyDescent="0.25">
      <c r="A202" s="31" t="s">
        <v>273</v>
      </c>
      <c r="B202" s="31" t="s">
        <v>274</v>
      </c>
      <c r="C202" s="32">
        <v>30386</v>
      </c>
      <c r="D202" s="32" t="b">
        <f t="shared" si="138"/>
        <v>0</v>
      </c>
      <c r="E202" s="32" t="b">
        <f t="shared" si="138"/>
        <v>0</v>
      </c>
      <c r="F202" s="4">
        <v>3.99</v>
      </c>
      <c r="G202" s="5">
        <v>3.99</v>
      </c>
      <c r="H202" s="6">
        <f t="shared" si="139"/>
        <v>0</v>
      </c>
      <c r="I202" s="7">
        <f t="shared" si="140"/>
        <v>0</v>
      </c>
      <c r="J202" s="8">
        <v>3.99</v>
      </c>
      <c r="K202" s="5">
        <v>3.99</v>
      </c>
      <c r="L202" s="6">
        <f t="shared" si="141"/>
        <v>0</v>
      </c>
      <c r="M202" s="7">
        <f t="shared" si="142"/>
        <v>0</v>
      </c>
      <c r="N202" s="8"/>
      <c r="O202" s="5"/>
      <c r="P202" s="6" t="str">
        <f t="shared" si="143"/>
        <v/>
      </c>
      <c r="Q202" s="7" t="str">
        <f t="shared" si="144"/>
        <v/>
      </c>
      <c r="R202" s="8">
        <v>3.95</v>
      </c>
      <c r="S202" s="5">
        <v>3.95</v>
      </c>
      <c r="T202" s="6">
        <f t="shared" si="145"/>
        <v>0</v>
      </c>
      <c r="U202" s="7">
        <f t="shared" si="146"/>
        <v>0</v>
      </c>
      <c r="V202" s="8">
        <v>3.99</v>
      </c>
      <c r="W202" s="5">
        <v>3.99</v>
      </c>
      <c r="X202" s="6">
        <f t="shared" si="147"/>
        <v>0</v>
      </c>
      <c r="Y202" s="7">
        <f t="shared" si="148"/>
        <v>0</v>
      </c>
      <c r="Z202" s="8"/>
      <c r="AA202" s="5"/>
      <c r="AB202" s="6" t="str">
        <f t="shared" si="149"/>
        <v/>
      </c>
      <c r="AC202" s="7" t="str">
        <f t="shared" si="150"/>
        <v/>
      </c>
      <c r="AD202" s="8">
        <v>3.99</v>
      </c>
      <c r="AE202" s="5">
        <v>3.99</v>
      </c>
      <c r="AF202" s="6">
        <f t="shared" si="151"/>
        <v>0</v>
      </c>
      <c r="AG202" s="7">
        <f t="shared" si="152"/>
        <v>0</v>
      </c>
      <c r="AH202" s="8"/>
      <c r="AI202" s="5"/>
      <c r="AJ202" s="6" t="str">
        <f t="shared" si="153"/>
        <v/>
      </c>
      <c r="AK202" s="7" t="str">
        <f t="shared" si="154"/>
        <v/>
      </c>
      <c r="AL202" s="8"/>
      <c r="AM202" s="5"/>
      <c r="AN202" s="6" t="str">
        <f t="shared" si="155"/>
        <v/>
      </c>
      <c r="AO202" s="7" t="str">
        <f t="shared" si="156"/>
        <v/>
      </c>
      <c r="AP202" s="8"/>
      <c r="AQ202" s="5"/>
      <c r="AR202" s="6" t="str">
        <f t="shared" si="157"/>
        <v/>
      </c>
      <c r="AS202" s="7" t="str">
        <f t="shared" si="158"/>
        <v/>
      </c>
      <c r="AT202" s="8">
        <v>3.99</v>
      </c>
      <c r="AU202" s="5">
        <v>3.99</v>
      </c>
      <c r="AV202" s="6">
        <f t="shared" si="159"/>
        <v>0</v>
      </c>
      <c r="AW202" s="7">
        <f t="shared" si="160"/>
        <v>0</v>
      </c>
      <c r="AX202" s="8">
        <v>3.99</v>
      </c>
      <c r="AY202" s="5">
        <v>3.99</v>
      </c>
      <c r="AZ202" s="6">
        <f t="shared" si="161"/>
        <v>0</v>
      </c>
      <c r="BA202" s="7">
        <f t="shared" si="162"/>
        <v>0</v>
      </c>
      <c r="BB202" s="8"/>
      <c r="BC202" s="5"/>
      <c r="BD202" s="6" t="str">
        <f t="shared" si="163"/>
        <v/>
      </c>
      <c r="BE202" s="7" t="str">
        <f t="shared" si="164"/>
        <v/>
      </c>
      <c r="BF202" s="8">
        <v>3.99</v>
      </c>
      <c r="BG202" s="5">
        <v>3.99</v>
      </c>
      <c r="BH202" s="6">
        <f t="shared" si="165"/>
        <v>0</v>
      </c>
      <c r="BI202" s="7">
        <f t="shared" si="166"/>
        <v>0</v>
      </c>
      <c r="BJ202" s="8"/>
      <c r="BK202" s="5"/>
      <c r="BL202" s="6" t="str">
        <f t="shared" si="167"/>
        <v/>
      </c>
      <c r="BM202" s="7" t="str">
        <f t="shared" si="168"/>
        <v/>
      </c>
      <c r="BN202" s="8"/>
      <c r="BO202" s="5"/>
      <c r="BP202" s="6" t="str">
        <f t="shared" si="169"/>
        <v/>
      </c>
      <c r="BQ202" s="7" t="str">
        <f t="shared" si="170"/>
        <v/>
      </c>
      <c r="BR202" s="8">
        <v>3.99</v>
      </c>
      <c r="BS202" s="5">
        <v>3.99</v>
      </c>
      <c r="BT202" s="6">
        <f t="shared" si="171"/>
        <v>0</v>
      </c>
      <c r="BU202" s="7">
        <f t="shared" si="172"/>
        <v>0</v>
      </c>
      <c r="BV202">
        <f t="shared" si="132"/>
        <v>3.95</v>
      </c>
      <c r="BW202">
        <f t="shared" si="132"/>
        <v>3.95</v>
      </c>
      <c r="BX202">
        <f t="shared" si="133"/>
        <v>3.99</v>
      </c>
      <c r="BY202">
        <f t="shared" si="133"/>
        <v>3.99</v>
      </c>
      <c r="BZ202">
        <f t="shared" si="134"/>
        <v>3.99</v>
      </c>
      <c r="CA202">
        <f t="shared" si="134"/>
        <v>3.99</v>
      </c>
      <c r="CB202">
        <f t="shared" si="135"/>
        <v>0.01</v>
      </c>
      <c r="CC202">
        <f t="shared" si="135"/>
        <v>0.01</v>
      </c>
      <c r="CD202">
        <f t="shared" si="137"/>
        <v>0.04</v>
      </c>
      <c r="CE202">
        <f t="shared" si="137"/>
        <v>0.04</v>
      </c>
      <c r="CF202">
        <f t="shared" si="136"/>
        <v>1</v>
      </c>
      <c r="CG202">
        <f t="shared" si="136"/>
        <v>1</v>
      </c>
      <c r="CH202" s="20" t="b">
        <f t="shared" si="173"/>
        <v>0</v>
      </c>
    </row>
    <row r="203" spans="1:86" x14ac:dyDescent="0.25">
      <c r="A203" s="31" t="s">
        <v>275</v>
      </c>
      <c r="B203" s="31" t="s">
        <v>274</v>
      </c>
      <c r="C203" s="32">
        <v>75252</v>
      </c>
      <c r="D203" s="32" t="b">
        <f t="shared" si="138"/>
        <v>1</v>
      </c>
      <c r="E203" s="32" t="b">
        <f t="shared" si="138"/>
        <v>1</v>
      </c>
      <c r="F203" s="4">
        <v>699.99</v>
      </c>
      <c r="G203" s="5">
        <v>699.99</v>
      </c>
      <c r="H203" s="6">
        <f t="shared" si="139"/>
        <v>0</v>
      </c>
      <c r="I203" s="7">
        <f t="shared" si="140"/>
        <v>0</v>
      </c>
      <c r="J203" s="8">
        <v>699.99</v>
      </c>
      <c r="K203" s="5">
        <v>699.99</v>
      </c>
      <c r="L203" s="6">
        <f t="shared" si="141"/>
        <v>0</v>
      </c>
      <c r="M203" s="7">
        <f t="shared" si="142"/>
        <v>0</v>
      </c>
      <c r="N203" s="8">
        <v>699.99</v>
      </c>
      <c r="O203" s="5">
        <v>699.99</v>
      </c>
      <c r="P203" s="6">
        <f t="shared" si="143"/>
        <v>0</v>
      </c>
      <c r="Q203" s="7">
        <f t="shared" si="144"/>
        <v>0</v>
      </c>
      <c r="R203" s="8">
        <v>699.95</v>
      </c>
      <c r="S203" s="5">
        <v>699.95</v>
      </c>
      <c r="T203" s="6">
        <f t="shared" si="145"/>
        <v>0</v>
      </c>
      <c r="U203" s="7">
        <f t="shared" si="146"/>
        <v>0</v>
      </c>
      <c r="V203" s="8">
        <v>699.99</v>
      </c>
      <c r="W203" s="5">
        <v>699.99</v>
      </c>
      <c r="X203" s="6">
        <f t="shared" si="147"/>
        <v>0</v>
      </c>
      <c r="Y203" s="7">
        <f t="shared" si="148"/>
        <v>0</v>
      </c>
      <c r="Z203" s="8">
        <v>749.99</v>
      </c>
      <c r="AA203" s="5">
        <v>749.99</v>
      </c>
      <c r="AB203" s="6">
        <f t="shared" si="149"/>
        <v>0</v>
      </c>
      <c r="AC203" s="7">
        <f t="shared" si="150"/>
        <v>0</v>
      </c>
      <c r="AD203" s="8">
        <v>699.99</v>
      </c>
      <c r="AE203" s="5">
        <v>699.99</v>
      </c>
      <c r="AF203" s="6">
        <f t="shared" si="151"/>
        <v>0</v>
      </c>
      <c r="AG203" s="7">
        <f t="shared" si="152"/>
        <v>0</v>
      </c>
      <c r="AH203" s="8">
        <v>699.99</v>
      </c>
      <c r="AI203" s="5">
        <v>699.99</v>
      </c>
      <c r="AJ203" s="6">
        <f t="shared" si="153"/>
        <v>0</v>
      </c>
      <c r="AK203" s="7">
        <f t="shared" si="154"/>
        <v>0</v>
      </c>
      <c r="AL203" s="8">
        <v>699.99</v>
      </c>
      <c r="AM203" s="5">
        <v>699.99</v>
      </c>
      <c r="AN203" s="6">
        <f t="shared" si="155"/>
        <v>0</v>
      </c>
      <c r="AO203" s="7">
        <f t="shared" si="156"/>
        <v>0</v>
      </c>
      <c r="AP203" s="8">
        <v>699.99</v>
      </c>
      <c r="AQ203" s="5">
        <v>699.99</v>
      </c>
      <c r="AR203" s="6">
        <f t="shared" si="157"/>
        <v>0</v>
      </c>
      <c r="AS203" s="7">
        <f t="shared" si="158"/>
        <v>0</v>
      </c>
      <c r="AT203" s="8">
        <v>699.99</v>
      </c>
      <c r="AU203" s="5">
        <v>699.99</v>
      </c>
      <c r="AV203" s="6">
        <f t="shared" si="159"/>
        <v>0</v>
      </c>
      <c r="AW203" s="7">
        <f t="shared" si="160"/>
        <v>0</v>
      </c>
      <c r="AX203" s="8">
        <v>699.99</v>
      </c>
      <c r="AY203" s="5">
        <v>699.99</v>
      </c>
      <c r="AZ203" s="6">
        <f t="shared" si="161"/>
        <v>0</v>
      </c>
      <c r="BA203" s="7">
        <f t="shared" si="162"/>
        <v>0</v>
      </c>
      <c r="BB203" s="8">
        <v>699.99</v>
      </c>
      <c r="BC203" s="5">
        <v>699.99</v>
      </c>
      <c r="BD203" s="6">
        <f t="shared" si="163"/>
        <v>0</v>
      </c>
      <c r="BE203" s="7">
        <f t="shared" si="164"/>
        <v>0</v>
      </c>
      <c r="BF203" s="8">
        <v>699.99</v>
      </c>
      <c r="BG203" s="5">
        <v>699.99</v>
      </c>
      <c r="BH203" s="6">
        <f t="shared" si="165"/>
        <v>0</v>
      </c>
      <c r="BI203" s="7">
        <f t="shared" si="166"/>
        <v>0</v>
      </c>
      <c r="BJ203" s="8">
        <v>699.99</v>
      </c>
      <c r="BK203" s="5">
        <v>699.99</v>
      </c>
      <c r="BL203" s="6">
        <f t="shared" si="167"/>
        <v>0</v>
      </c>
      <c r="BM203" s="7">
        <f t="shared" si="168"/>
        <v>0</v>
      </c>
      <c r="BN203" s="8">
        <v>699.99</v>
      </c>
      <c r="BO203" s="5">
        <v>699.99</v>
      </c>
      <c r="BP203" s="6">
        <f t="shared" si="169"/>
        <v>0</v>
      </c>
      <c r="BQ203" s="7">
        <f t="shared" si="170"/>
        <v>0</v>
      </c>
      <c r="BR203" s="8">
        <v>699.99</v>
      </c>
      <c r="BS203" s="5">
        <v>699.99</v>
      </c>
      <c r="BT203" s="6">
        <f t="shared" si="171"/>
        <v>0</v>
      </c>
      <c r="BU203" s="7">
        <f t="shared" si="172"/>
        <v>0</v>
      </c>
      <c r="BV203">
        <f t="shared" si="132"/>
        <v>699.95</v>
      </c>
      <c r="BW203">
        <f t="shared" si="132"/>
        <v>699.95</v>
      </c>
      <c r="BX203">
        <f t="shared" si="133"/>
        <v>749.99</v>
      </c>
      <c r="BY203">
        <f t="shared" si="133"/>
        <v>749.99</v>
      </c>
      <c r="BZ203">
        <f t="shared" si="134"/>
        <v>702.93</v>
      </c>
      <c r="CA203">
        <f t="shared" si="134"/>
        <v>702.93</v>
      </c>
      <c r="CB203">
        <f t="shared" si="135"/>
        <v>11.77</v>
      </c>
      <c r="CC203">
        <f t="shared" si="135"/>
        <v>11.77</v>
      </c>
      <c r="CD203">
        <f t="shared" si="137"/>
        <v>50.04</v>
      </c>
      <c r="CE203">
        <f t="shared" si="137"/>
        <v>50.04</v>
      </c>
      <c r="CF203">
        <f t="shared" si="136"/>
        <v>7.1</v>
      </c>
      <c r="CG203">
        <f t="shared" si="136"/>
        <v>7.1</v>
      </c>
      <c r="CH203" s="20" t="b">
        <f t="shared" si="173"/>
        <v>0</v>
      </c>
    </row>
    <row r="204" spans="1:86" x14ac:dyDescent="0.25">
      <c r="A204" s="31" t="s">
        <v>276</v>
      </c>
      <c r="B204" s="31" t="s">
        <v>274</v>
      </c>
      <c r="C204" s="32">
        <v>75255</v>
      </c>
      <c r="D204" s="32" t="b">
        <f t="shared" si="138"/>
        <v>1</v>
      </c>
      <c r="E204" s="32" t="b">
        <f t="shared" si="138"/>
        <v>1</v>
      </c>
      <c r="F204" s="4">
        <v>99.99</v>
      </c>
      <c r="G204" s="5">
        <v>119.99</v>
      </c>
      <c r="H204" s="6">
        <f t="shared" si="139"/>
        <v>20</v>
      </c>
      <c r="I204" s="7">
        <f t="shared" si="140"/>
        <v>20</v>
      </c>
      <c r="J204" s="8">
        <v>99.99</v>
      </c>
      <c r="K204" s="5">
        <v>119.99</v>
      </c>
      <c r="L204" s="6">
        <f t="shared" si="141"/>
        <v>20</v>
      </c>
      <c r="M204" s="7">
        <f t="shared" si="142"/>
        <v>20</v>
      </c>
      <c r="N204" s="8">
        <v>119.99</v>
      </c>
      <c r="O204" s="5">
        <v>119.99</v>
      </c>
      <c r="P204" s="6">
        <f t="shared" si="143"/>
        <v>0</v>
      </c>
      <c r="Q204" s="7">
        <f t="shared" si="144"/>
        <v>0</v>
      </c>
      <c r="R204" s="8">
        <v>119.95</v>
      </c>
      <c r="S204" s="5">
        <v>119.95</v>
      </c>
      <c r="T204" s="6">
        <f t="shared" si="145"/>
        <v>0</v>
      </c>
      <c r="U204" s="7">
        <f t="shared" si="146"/>
        <v>0</v>
      </c>
      <c r="V204" s="8">
        <v>109.99</v>
      </c>
      <c r="W204" s="5">
        <v>119.99</v>
      </c>
      <c r="X204" s="6">
        <f t="shared" si="147"/>
        <v>10</v>
      </c>
      <c r="Y204" s="7">
        <f t="shared" si="148"/>
        <v>9.1</v>
      </c>
      <c r="Z204" s="8">
        <v>129.99</v>
      </c>
      <c r="AA204" s="5">
        <v>129.99</v>
      </c>
      <c r="AB204" s="6">
        <f t="shared" si="149"/>
        <v>0</v>
      </c>
      <c r="AC204" s="7">
        <f t="shared" si="150"/>
        <v>0</v>
      </c>
      <c r="AD204" s="8">
        <v>99.99</v>
      </c>
      <c r="AE204" s="5">
        <v>119.99</v>
      </c>
      <c r="AF204" s="6">
        <f t="shared" si="151"/>
        <v>20</v>
      </c>
      <c r="AG204" s="7">
        <f t="shared" si="152"/>
        <v>20</v>
      </c>
      <c r="AH204" s="8">
        <v>104.99</v>
      </c>
      <c r="AI204" s="5">
        <v>119.99</v>
      </c>
      <c r="AJ204" s="6">
        <f t="shared" si="153"/>
        <v>15</v>
      </c>
      <c r="AK204" s="7">
        <f t="shared" si="154"/>
        <v>14.3</v>
      </c>
      <c r="AL204" s="8">
        <v>119.99</v>
      </c>
      <c r="AM204" s="5">
        <v>119.99</v>
      </c>
      <c r="AN204" s="6">
        <f t="shared" si="155"/>
        <v>0</v>
      </c>
      <c r="AO204" s="7">
        <f t="shared" si="156"/>
        <v>0</v>
      </c>
      <c r="AP204" s="8">
        <v>119.99</v>
      </c>
      <c r="AQ204" s="5">
        <v>119.99</v>
      </c>
      <c r="AR204" s="6">
        <f t="shared" si="157"/>
        <v>0</v>
      </c>
      <c r="AS204" s="7">
        <f t="shared" si="158"/>
        <v>0</v>
      </c>
      <c r="AT204" s="8">
        <v>99.99</v>
      </c>
      <c r="AU204" s="5">
        <v>119.99</v>
      </c>
      <c r="AV204" s="6">
        <f t="shared" si="159"/>
        <v>20</v>
      </c>
      <c r="AW204" s="7">
        <f t="shared" si="160"/>
        <v>20</v>
      </c>
      <c r="AX204" s="8">
        <v>99.99</v>
      </c>
      <c r="AY204" s="5">
        <v>119.99</v>
      </c>
      <c r="AZ204" s="6">
        <f t="shared" si="161"/>
        <v>20</v>
      </c>
      <c r="BA204" s="7">
        <f t="shared" si="162"/>
        <v>20</v>
      </c>
      <c r="BB204" s="8">
        <v>99.99</v>
      </c>
      <c r="BC204" s="5">
        <v>119.99</v>
      </c>
      <c r="BD204" s="6">
        <f t="shared" si="163"/>
        <v>20</v>
      </c>
      <c r="BE204" s="7">
        <f t="shared" si="164"/>
        <v>20</v>
      </c>
      <c r="BF204" s="8">
        <v>114.99</v>
      </c>
      <c r="BG204" s="5">
        <v>119.99</v>
      </c>
      <c r="BH204" s="6">
        <f t="shared" si="165"/>
        <v>5</v>
      </c>
      <c r="BI204" s="7">
        <f t="shared" si="166"/>
        <v>4.3</v>
      </c>
      <c r="BJ204" s="8">
        <v>109.99</v>
      </c>
      <c r="BK204" s="5">
        <v>124.99</v>
      </c>
      <c r="BL204" s="6">
        <f t="shared" si="167"/>
        <v>15</v>
      </c>
      <c r="BM204" s="7">
        <f t="shared" si="168"/>
        <v>13.6</v>
      </c>
      <c r="BN204" s="8">
        <v>109.99</v>
      </c>
      <c r="BO204" s="5">
        <v>119.99</v>
      </c>
      <c r="BP204" s="6">
        <f t="shared" si="169"/>
        <v>10</v>
      </c>
      <c r="BQ204" s="7">
        <f t="shared" si="170"/>
        <v>9.1</v>
      </c>
      <c r="BR204" s="8">
        <v>114.99</v>
      </c>
      <c r="BS204" s="5">
        <v>119.99</v>
      </c>
      <c r="BT204" s="6">
        <f t="shared" si="171"/>
        <v>5</v>
      </c>
      <c r="BU204" s="7">
        <f t="shared" si="172"/>
        <v>4.3</v>
      </c>
      <c r="BV204">
        <f t="shared" si="132"/>
        <v>99.99</v>
      </c>
      <c r="BW204">
        <f t="shared" si="132"/>
        <v>119.95</v>
      </c>
      <c r="BX204">
        <f t="shared" si="133"/>
        <v>129.99</v>
      </c>
      <c r="BY204">
        <f t="shared" si="133"/>
        <v>129.99</v>
      </c>
      <c r="BZ204">
        <f t="shared" si="134"/>
        <v>110.28</v>
      </c>
      <c r="CA204">
        <f t="shared" si="134"/>
        <v>120.87</v>
      </c>
      <c r="CB204">
        <f t="shared" si="135"/>
        <v>9.31</v>
      </c>
      <c r="CC204">
        <f t="shared" si="135"/>
        <v>2.56</v>
      </c>
      <c r="CD204">
        <f t="shared" si="137"/>
        <v>30</v>
      </c>
      <c r="CE204">
        <f t="shared" si="137"/>
        <v>10.039999999999999</v>
      </c>
      <c r="CF204">
        <f t="shared" si="136"/>
        <v>27.2</v>
      </c>
      <c r="CG204">
        <f t="shared" si="136"/>
        <v>8.3000000000000007</v>
      </c>
      <c r="CH204" s="20" t="b">
        <f t="shared" si="173"/>
        <v>1</v>
      </c>
    </row>
    <row r="205" spans="1:86" x14ac:dyDescent="0.25">
      <c r="A205" s="31" t="s">
        <v>277</v>
      </c>
      <c r="B205" s="31" t="s">
        <v>274</v>
      </c>
      <c r="C205" s="32">
        <v>75257</v>
      </c>
      <c r="D205" s="32" t="b">
        <f t="shared" si="138"/>
        <v>1</v>
      </c>
      <c r="E205" s="32" t="b">
        <f t="shared" si="138"/>
        <v>1</v>
      </c>
      <c r="F205" s="4">
        <v>169.99</v>
      </c>
      <c r="G205" s="5">
        <v>159.99</v>
      </c>
      <c r="H205" s="6">
        <f t="shared" si="139"/>
        <v>-10</v>
      </c>
      <c r="I205" s="7">
        <f t="shared" si="140"/>
        <v>-5.9</v>
      </c>
      <c r="J205" s="8">
        <v>159.99</v>
      </c>
      <c r="K205" s="5">
        <v>159.99</v>
      </c>
      <c r="L205" s="6">
        <f t="shared" si="141"/>
        <v>0</v>
      </c>
      <c r="M205" s="7">
        <f t="shared" si="142"/>
        <v>0</v>
      </c>
      <c r="N205" s="8">
        <v>169.99</v>
      </c>
      <c r="O205" s="5">
        <v>169.99</v>
      </c>
      <c r="P205" s="6">
        <f t="shared" si="143"/>
        <v>0</v>
      </c>
      <c r="Q205" s="7">
        <f t="shared" si="144"/>
        <v>0</v>
      </c>
      <c r="R205" s="8">
        <v>189.95</v>
      </c>
      <c r="S205" s="5">
        <v>189.95</v>
      </c>
      <c r="T205" s="6">
        <f t="shared" si="145"/>
        <v>0</v>
      </c>
      <c r="U205" s="7">
        <f t="shared" si="146"/>
        <v>0</v>
      </c>
      <c r="V205" s="8">
        <v>159.99</v>
      </c>
      <c r="W205" s="5">
        <v>159.99</v>
      </c>
      <c r="X205" s="6">
        <f t="shared" si="147"/>
        <v>0</v>
      </c>
      <c r="Y205" s="7">
        <f t="shared" si="148"/>
        <v>0</v>
      </c>
      <c r="Z205" s="8">
        <v>199.99</v>
      </c>
      <c r="AA205" s="5">
        <v>199.99</v>
      </c>
      <c r="AB205" s="6">
        <f t="shared" si="149"/>
        <v>0</v>
      </c>
      <c r="AC205" s="7">
        <f t="shared" si="150"/>
        <v>0</v>
      </c>
      <c r="AD205" s="8">
        <v>169.99</v>
      </c>
      <c r="AE205" s="5">
        <v>159.99</v>
      </c>
      <c r="AF205" s="6">
        <f t="shared" si="151"/>
        <v>-10</v>
      </c>
      <c r="AG205" s="7">
        <f t="shared" si="152"/>
        <v>-5.9</v>
      </c>
      <c r="AH205" s="8">
        <v>159.99</v>
      </c>
      <c r="AI205" s="5">
        <v>159.99</v>
      </c>
      <c r="AJ205" s="6">
        <f t="shared" si="153"/>
        <v>0</v>
      </c>
      <c r="AK205" s="7">
        <f t="shared" si="154"/>
        <v>0</v>
      </c>
      <c r="AL205" s="8">
        <v>169.99</v>
      </c>
      <c r="AM205" s="5">
        <v>169.99</v>
      </c>
      <c r="AN205" s="6">
        <f t="shared" si="155"/>
        <v>0</v>
      </c>
      <c r="AO205" s="7">
        <f t="shared" si="156"/>
        <v>0</v>
      </c>
      <c r="AP205" s="8">
        <v>169.99</v>
      </c>
      <c r="AQ205" s="5">
        <v>169.99</v>
      </c>
      <c r="AR205" s="6">
        <f t="shared" si="157"/>
        <v>0</v>
      </c>
      <c r="AS205" s="7">
        <f t="shared" si="158"/>
        <v>0</v>
      </c>
      <c r="AT205" s="8">
        <v>169.99</v>
      </c>
      <c r="AU205" s="5">
        <v>159.99</v>
      </c>
      <c r="AV205" s="6">
        <f t="shared" si="159"/>
        <v>-10</v>
      </c>
      <c r="AW205" s="7">
        <f t="shared" si="160"/>
        <v>-5.9</v>
      </c>
      <c r="AX205" s="8">
        <v>169.99</v>
      </c>
      <c r="AY205" s="5">
        <v>159.99</v>
      </c>
      <c r="AZ205" s="6">
        <f t="shared" si="161"/>
        <v>-10</v>
      </c>
      <c r="BA205" s="7">
        <f t="shared" si="162"/>
        <v>-5.9</v>
      </c>
      <c r="BB205" s="8">
        <v>159.99</v>
      </c>
      <c r="BC205" s="5">
        <v>159.99</v>
      </c>
      <c r="BD205" s="6">
        <f t="shared" si="163"/>
        <v>0</v>
      </c>
      <c r="BE205" s="7">
        <f t="shared" si="164"/>
        <v>0</v>
      </c>
      <c r="BF205" s="8">
        <v>159.99</v>
      </c>
      <c r="BG205" s="5">
        <v>159.99</v>
      </c>
      <c r="BH205" s="6">
        <f t="shared" si="165"/>
        <v>0</v>
      </c>
      <c r="BI205" s="7">
        <f t="shared" si="166"/>
        <v>0</v>
      </c>
      <c r="BJ205" s="8">
        <v>169.99</v>
      </c>
      <c r="BK205" s="5">
        <v>159.99</v>
      </c>
      <c r="BL205" s="6">
        <f t="shared" si="167"/>
        <v>-10</v>
      </c>
      <c r="BM205" s="7">
        <f t="shared" si="168"/>
        <v>-5.9</v>
      </c>
      <c r="BN205" s="8">
        <v>159.99</v>
      </c>
      <c r="BO205" s="5">
        <v>159.99</v>
      </c>
      <c r="BP205" s="6">
        <f t="shared" si="169"/>
        <v>0</v>
      </c>
      <c r="BQ205" s="7">
        <f t="shared" si="170"/>
        <v>0</v>
      </c>
      <c r="BR205" s="8">
        <v>159.99</v>
      </c>
      <c r="BS205" s="5">
        <v>159.99</v>
      </c>
      <c r="BT205" s="6">
        <f t="shared" si="171"/>
        <v>0</v>
      </c>
      <c r="BU205" s="7">
        <f t="shared" si="172"/>
        <v>0</v>
      </c>
      <c r="BV205">
        <f t="shared" si="132"/>
        <v>159.99</v>
      </c>
      <c r="BW205">
        <f t="shared" si="132"/>
        <v>159.99</v>
      </c>
      <c r="BX205">
        <f t="shared" si="133"/>
        <v>199.99</v>
      </c>
      <c r="BY205">
        <f t="shared" si="133"/>
        <v>199.99</v>
      </c>
      <c r="BZ205">
        <f t="shared" si="134"/>
        <v>168.81</v>
      </c>
      <c r="CA205">
        <f t="shared" si="134"/>
        <v>165.87</v>
      </c>
      <c r="CB205">
        <f t="shared" si="135"/>
        <v>10.78</v>
      </c>
      <c r="CC205">
        <f t="shared" si="135"/>
        <v>11.4</v>
      </c>
      <c r="CD205">
        <f t="shared" si="137"/>
        <v>40</v>
      </c>
      <c r="CE205">
        <f t="shared" si="137"/>
        <v>40</v>
      </c>
      <c r="CF205">
        <f t="shared" si="136"/>
        <v>23.7</v>
      </c>
      <c r="CG205">
        <f t="shared" si="136"/>
        <v>24.1</v>
      </c>
      <c r="CH205" s="20" t="b">
        <f t="shared" si="173"/>
        <v>1</v>
      </c>
    </row>
    <row r="206" spans="1:86" x14ac:dyDescent="0.25">
      <c r="A206" s="31" t="s">
        <v>278</v>
      </c>
      <c r="B206" s="31" t="s">
        <v>274</v>
      </c>
      <c r="C206" s="32">
        <v>75277</v>
      </c>
      <c r="D206" s="32" t="b">
        <f t="shared" si="138"/>
        <v>1</v>
      </c>
      <c r="E206" s="32" t="b">
        <f t="shared" si="138"/>
        <v>1</v>
      </c>
      <c r="F206" s="4">
        <v>64.989999999999995</v>
      </c>
      <c r="G206" s="5">
        <v>59.99</v>
      </c>
      <c r="H206" s="6">
        <f t="shared" si="139"/>
        <v>-4.9999999999999929</v>
      </c>
      <c r="I206" s="7">
        <f t="shared" si="140"/>
        <v>-7.7</v>
      </c>
      <c r="J206" s="8">
        <v>59.99</v>
      </c>
      <c r="K206" s="5">
        <v>59.99</v>
      </c>
      <c r="L206" s="6">
        <f t="shared" si="141"/>
        <v>0</v>
      </c>
      <c r="M206" s="7">
        <f t="shared" si="142"/>
        <v>0</v>
      </c>
      <c r="N206" s="8">
        <v>74.989999999999995</v>
      </c>
      <c r="O206" s="5">
        <v>69.989999999999995</v>
      </c>
      <c r="P206" s="6">
        <f t="shared" si="143"/>
        <v>-5</v>
      </c>
      <c r="Q206" s="7">
        <f t="shared" si="144"/>
        <v>-6.7</v>
      </c>
      <c r="R206" s="8">
        <v>74.95</v>
      </c>
      <c r="S206" s="5">
        <v>74.95</v>
      </c>
      <c r="T206" s="6">
        <f t="shared" si="145"/>
        <v>0</v>
      </c>
      <c r="U206" s="7">
        <f t="shared" si="146"/>
        <v>0</v>
      </c>
      <c r="V206" s="8">
        <v>59.99</v>
      </c>
      <c r="W206" s="5">
        <v>59.99</v>
      </c>
      <c r="X206" s="6">
        <f t="shared" si="147"/>
        <v>0</v>
      </c>
      <c r="Y206" s="7">
        <f t="shared" si="148"/>
        <v>0</v>
      </c>
      <c r="Z206" s="8">
        <v>74.989999999999995</v>
      </c>
      <c r="AA206" s="5">
        <v>74.989999999999995</v>
      </c>
      <c r="AB206" s="6">
        <f t="shared" si="149"/>
        <v>0</v>
      </c>
      <c r="AC206" s="7">
        <f t="shared" si="150"/>
        <v>0</v>
      </c>
      <c r="AD206" s="8">
        <v>64.989999999999995</v>
      </c>
      <c r="AE206" s="5">
        <v>59.99</v>
      </c>
      <c r="AF206" s="6">
        <f t="shared" si="151"/>
        <v>-4.9999999999999929</v>
      </c>
      <c r="AG206" s="7">
        <f t="shared" si="152"/>
        <v>-7.7</v>
      </c>
      <c r="AH206" s="8">
        <v>64.989999999999995</v>
      </c>
      <c r="AI206" s="5">
        <v>59.99</v>
      </c>
      <c r="AJ206" s="6">
        <f t="shared" si="153"/>
        <v>-4.9999999999999929</v>
      </c>
      <c r="AK206" s="7">
        <f t="shared" si="154"/>
        <v>-7.7</v>
      </c>
      <c r="AL206" s="8">
        <v>74.989999999999995</v>
      </c>
      <c r="AM206" s="5">
        <v>69.989999999999995</v>
      </c>
      <c r="AN206" s="6">
        <f t="shared" si="155"/>
        <v>-5</v>
      </c>
      <c r="AO206" s="7">
        <f t="shared" si="156"/>
        <v>-6.7</v>
      </c>
      <c r="AP206" s="8">
        <v>74.989999999999995</v>
      </c>
      <c r="AQ206" s="5">
        <v>69.989999999999995</v>
      </c>
      <c r="AR206" s="6">
        <f t="shared" si="157"/>
        <v>-5</v>
      </c>
      <c r="AS206" s="7">
        <f t="shared" si="158"/>
        <v>-6.7</v>
      </c>
      <c r="AT206" s="8">
        <v>64.989999999999995</v>
      </c>
      <c r="AU206" s="5">
        <v>59.99</v>
      </c>
      <c r="AV206" s="6">
        <f t="shared" si="159"/>
        <v>-4.9999999999999929</v>
      </c>
      <c r="AW206" s="7">
        <f t="shared" si="160"/>
        <v>-7.7</v>
      </c>
      <c r="AX206" s="8">
        <v>64.989999999999995</v>
      </c>
      <c r="AY206" s="5">
        <v>59.99</v>
      </c>
      <c r="AZ206" s="6">
        <f t="shared" si="161"/>
        <v>-4.9999999999999929</v>
      </c>
      <c r="BA206" s="7">
        <f t="shared" si="162"/>
        <v>-7.7</v>
      </c>
      <c r="BB206" s="8">
        <v>59.99</v>
      </c>
      <c r="BC206" s="5">
        <v>59.99</v>
      </c>
      <c r="BD206" s="6">
        <f t="shared" si="163"/>
        <v>0</v>
      </c>
      <c r="BE206" s="7">
        <f t="shared" si="164"/>
        <v>0</v>
      </c>
      <c r="BF206" s="8">
        <v>64.989999999999995</v>
      </c>
      <c r="BG206" s="5">
        <v>59.99</v>
      </c>
      <c r="BH206" s="6">
        <f t="shared" si="165"/>
        <v>-4.9999999999999929</v>
      </c>
      <c r="BI206" s="7">
        <f t="shared" si="166"/>
        <v>-7.7</v>
      </c>
      <c r="BJ206" s="8">
        <v>64.989999999999995</v>
      </c>
      <c r="BK206" s="5">
        <v>59.99</v>
      </c>
      <c r="BL206" s="6">
        <f t="shared" si="167"/>
        <v>-4.9999999999999929</v>
      </c>
      <c r="BM206" s="7">
        <f t="shared" si="168"/>
        <v>-7.7</v>
      </c>
      <c r="BN206" s="8">
        <v>64.989999999999995</v>
      </c>
      <c r="BO206" s="5">
        <v>64.989999999999995</v>
      </c>
      <c r="BP206" s="6">
        <f t="shared" si="169"/>
        <v>0</v>
      </c>
      <c r="BQ206" s="7">
        <f t="shared" si="170"/>
        <v>0</v>
      </c>
      <c r="BR206" s="8">
        <v>64.989999999999995</v>
      </c>
      <c r="BS206" s="5">
        <v>59.99</v>
      </c>
      <c r="BT206" s="6">
        <f t="shared" si="171"/>
        <v>-4.9999999999999929</v>
      </c>
      <c r="BU206" s="7">
        <f t="shared" si="172"/>
        <v>-7.7</v>
      </c>
      <c r="BV206">
        <f t="shared" si="132"/>
        <v>59.99</v>
      </c>
      <c r="BW206">
        <f t="shared" si="132"/>
        <v>59.99</v>
      </c>
      <c r="BX206">
        <f t="shared" si="133"/>
        <v>74.989999999999995</v>
      </c>
      <c r="BY206">
        <f t="shared" si="133"/>
        <v>74.989999999999995</v>
      </c>
      <c r="BZ206">
        <f t="shared" si="134"/>
        <v>67.05</v>
      </c>
      <c r="CA206">
        <f t="shared" si="134"/>
        <v>63.81</v>
      </c>
      <c r="CB206">
        <f t="shared" si="135"/>
        <v>5.44</v>
      </c>
      <c r="CC206">
        <f t="shared" si="135"/>
        <v>5.56</v>
      </c>
      <c r="CD206">
        <f t="shared" si="137"/>
        <v>15</v>
      </c>
      <c r="CE206">
        <f t="shared" si="137"/>
        <v>15</v>
      </c>
      <c r="CF206">
        <f t="shared" si="136"/>
        <v>22.4</v>
      </c>
      <c r="CG206">
        <f t="shared" si="136"/>
        <v>23.5</v>
      </c>
      <c r="CH206" s="20" t="b">
        <f t="shared" si="173"/>
        <v>1</v>
      </c>
    </row>
    <row r="207" spans="1:86" x14ac:dyDescent="0.25">
      <c r="A207" s="31" t="s">
        <v>279</v>
      </c>
      <c r="B207" s="31" t="s">
        <v>274</v>
      </c>
      <c r="C207" s="32">
        <v>75280</v>
      </c>
      <c r="D207" s="32" t="b">
        <f t="shared" si="138"/>
        <v>1</v>
      </c>
      <c r="E207" s="32" t="b">
        <f t="shared" si="138"/>
        <v>1</v>
      </c>
      <c r="F207" s="4">
        <v>29.99</v>
      </c>
      <c r="G207" s="5">
        <v>29.99</v>
      </c>
      <c r="H207" s="6">
        <f t="shared" si="139"/>
        <v>0</v>
      </c>
      <c r="I207" s="7">
        <f t="shared" si="140"/>
        <v>0</v>
      </c>
      <c r="J207" s="8">
        <v>29.99</v>
      </c>
      <c r="K207" s="5">
        <v>29.99</v>
      </c>
      <c r="L207" s="6">
        <f t="shared" si="141"/>
        <v>0</v>
      </c>
      <c r="M207" s="7">
        <f t="shared" si="142"/>
        <v>0</v>
      </c>
      <c r="N207" s="8">
        <v>34.99</v>
      </c>
      <c r="O207" s="5">
        <v>34.99</v>
      </c>
      <c r="P207" s="6">
        <f t="shared" si="143"/>
        <v>0</v>
      </c>
      <c r="Q207" s="7">
        <f t="shared" si="144"/>
        <v>0</v>
      </c>
      <c r="R207" s="8">
        <v>34.950000000000003</v>
      </c>
      <c r="S207" s="5">
        <v>34.950000000000003</v>
      </c>
      <c r="T207" s="6">
        <f t="shared" si="145"/>
        <v>0</v>
      </c>
      <c r="U207" s="7">
        <f t="shared" si="146"/>
        <v>0</v>
      </c>
      <c r="V207" s="8">
        <v>29.99</v>
      </c>
      <c r="W207" s="5">
        <v>29.99</v>
      </c>
      <c r="X207" s="6">
        <f t="shared" si="147"/>
        <v>0</v>
      </c>
      <c r="Y207" s="7">
        <f t="shared" si="148"/>
        <v>0</v>
      </c>
      <c r="Z207" s="8">
        <v>37.99</v>
      </c>
      <c r="AA207" s="5">
        <v>37.99</v>
      </c>
      <c r="AB207" s="6">
        <f t="shared" si="149"/>
        <v>0</v>
      </c>
      <c r="AC207" s="7">
        <f t="shared" si="150"/>
        <v>0</v>
      </c>
      <c r="AD207" s="8">
        <v>29.99</v>
      </c>
      <c r="AE207" s="5">
        <v>29.99</v>
      </c>
      <c r="AF207" s="6">
        <f t="shared" si="151"/>
        <v>0</v>
      </c>
      <c r="AG207" s="7">
        <f t="shared" si="152"/>
        <v>0</v>
      </c>
      <c r="AH207" s="8">
        <v>29.99</v>
      </c>
      <c r="AI207" s="5">
        <v>29.99</v>
      </c>
      <c r="AJ207" s="6">
        <f t="shared" si="153"/>
        <v>0</v>
      </c>
      <c r="AK207" s="7">
        <f t="shared" si="154"/>
        <v>0</v>
      </c>
      <c r="AL207" s="8">
        <v>34.99</v>
      </c>
      <c r="AM207" s="5">
        <v>34.99</v>
      </c>
      <c r="AN207" s="6">
        <f t="shared" si="155"/>
        <v>0</v>
      </c>
      <c r="AO207" s="7">
        <f t="shared" si="156"/>
        <v>0</v>
      </c>
      <c r="AP207" s="8">
        <v>34.99</v>
      </c>
      <c r="AQ207" s="5">
        <v>34.99</v>
      </c>
      <c r="AR207" s="6">
        <f t="shared" si="157"/>
        <v>0</v>
      </c>
      <c r="AS207" s="7">
        <f t="shared" si="158"/>
        <v>0</v>
      </c>
      <c r="AT207" s="8">
        <v>29.99</v>
      </c>
      <c r="AU207" s="5">
        <v>29.99</v>
      </c>
      <c r="AV207" s="6">
        <f t="shared" si="159"/>
        <v>0</v>
      </c>
      <c r="AW207" s="7">
        <f t="shared" si="160"/>
        <v>0</v>
      </c>
      <c r="AX207" s="8">
        <v>29.99</v>
      </c>
      <c r="AY207" s="5">
        <v>29.99</v>
      </c>
      <c r="AZ207" s="6">
        <f t="shared" si="161"/>
        <v>0</v>
      </c>
      <c r="BA207" s="7">
        <f t="shared" si="162"/>
        <v>0</v>
      </c>
      <c r="BB207" s="8">
        <v>29.99</v>
      </c>
      <c r="BC207" s="5">
        <v>29.99</v>
      </c>
      <c r="BD207" s="6">
        <f t="shared" si="163"/>
        <v>0</v>
      </c>
      <c r="BE207" s="7">
        <f t="shared" si="164"/>
        <v>0</v>
      </c>
      <c r="BF207" s="8">
        <v>29.99</v>
      </c>
      <c r="BG207" s="5">
        <v>29.99</v>
      </c>
      <c r="BH207" s="6">
        <f t="shared" si="165"/>
        <v>0</v>
      </c>
      <c r="BI207" s="7">
        <f t="shared" si="166"/>
        <v>0</v>
      </c>
      <c r="BJ207" s="8">
        <v>32.99</v>
      </c>
      <c r="BK207" s="5">
        <v>27.99</v>
      </c>
      <c r="BL207" s="6">
        <f t="shared" si="167"/>
        <v>-5.0000000000000036</v>
      </c>
      <c r="BM207" s="7">
        <f t="shared" si="168"/>
        <v>-15.2</v>
      </c>
      <c r="BN207" s="8">
        <v>31.99</v>
      </c>
      <c r="BO207" s="5">
        <v>31.99</v>
      </c>
      <c r="BP207" s="6">
        <f t="shared" si="169"/>
        <v>0</v>
      </c>
      <c r="BQ207" s="7">
        <f t="shared" si="170"/>
        <v>0</v>
      </c>
      <c r="BR207" s="8">
        <v>29.99</v>
      </c>
      <c r="BS207" s="5">
        <v>29.99</v>
      </c>
      <c r="BT207" s="6">
        <f t="shared" si="171"/>
        <v>0</v>
      </c>
      <c r="BU207" s="7">
        <f t="shared" si="172"/>
        <v>0</v>
      </c>
      <c r="BV207">
        <f t="shared" si="132"/>
        <v>29.99</v>
      </c>
      <c r="BW207">
        <f t="shared" si="132"/>
        <v>27.99</v>
      </c>
      <c r="BX207">
        <f t="shared" si="133"/>
        <v>37.99</v>
      </c>
      <c r="BY207">
        <f t="shared" si="133"/>
        <v>37.99</v>
      </c>
      <c r="BZ207">
        <f t="shared" si="134"/>
        <v>31.93</v>
      </c>
      <c r="CA207">
        <f t="shared" si="134"/>
        <v>31.63</v>
      </c>
      <c r="CB207">
        <f t="shared" si="135"/>
        <v>2.57</v>
      </c>
      <c r="CC207">
        <f t="shared" si="135"/>
        <v>2.72</v>
      </c>
      <c r="CD207">
        <f t="shared" si="137"/>
        <v>8</v>
      </c>
      <c r="CE207">
        <f t="shared" si="137"/>
        <v>10</v>
      </c>
      <c r="CF207">
        <f t="shared" si="136"/>
        <v>25.1</v>
      </c>
      <c r="CG207">
        <f t="shared" si="136"/>
        <v>31.6</v>
      </c>
      <c r="CH207" s="20" t="b">
        <f t="shared" si="173"/>
        <v>1</v>
      </c>
    </row>
    <row r="208" spans="1:86" x14ac:dyDescent="0.25">
      <c r="A208" s="31" t="s">
        <v>280</v>
      </c>
      <c r="B208" s="31" t="s">
        <v>274</v>
      </c>
      <c r="C208" s="32">
        <v>75288</v>
      </c>
      <c r="D208" s="32" t="b">
        <f t="shared" si="138"/>
        <v>1</v>
      </c>
      <c r="E208" s="32" t="b">
        <f t="shared" si="138"/>
        <v>1</v>
      </c>
      <c r="F208" s="4">
        <v>159.99</v>
      </c>
      <c r="G208" s="5">
        <v>159.99</v>
      </c>
      <c r="H208" s="6">
        <f t="shared" si="139"/>
        <v>0</v>
      </c>
      <c r="I208" s="7">
        <f t="shared" si="140"/>
        <v>0</v>
      </c>
      <c r="J208" s="8">
        <v>149.99</v>
      </c>
      <c r="K208" s="5">
        <v>159.99</v>
      </c>
      <c r="L208" s="6">
        <f t="shared" si="141"/>
        <v>10</v>
      </c>
      <c r="M208" s="7">
        <f t="shared" si="142"/>
        <v>6.7</v>
      </c>
      <c r="N208" s="8">
        <v>159.99</v>
      </c>
      <c r="O208" s="5">
        <v>159.99</v>
      </c>
      <c r="P208" s="6">
        <f t="shared" si="143"/>
        <v>0</v>
      </c>
      <c r="Q208" s="7">
        <f t="shared" si="144"/>
        <v>0</v>
      </c>
      <c r="R208" s="8">
        <v>179.95</v>
      </c>
      <c r="S208" s="5">
        <v>179.95</v>
      </c>
      <c r="T208" s="6">
        <f t="shared" si="145"/>
        <v>0</v>
      </c>
      <c r="U208" s="7">
        <f t="shared" si="146"/>
        <v>0</v>
      </c>
      <c r="V208" s="8">
        <v>159.99</v>
      </c>
      <c r="W208" s="5">
        <v>159.99</v>
      </c>
      <c r="X208" s="6">
        <f t="shared" si="147"/>
        <v>0</v>
      </c>
      <c r="Y208" s="7">
        <f t="shared" si="148"/>
        <v>0</v>
      </c>
      <c r="Z208" s="8">
        <v>169.99</v>
      </c>
      <c r="AA208" s="5">
        <v>169.99</v>
      </c>
      <c r="AB208" s="6">
        <f t="shared" si="149"/>
        <v>0</v>
      </c>
      <c r="AC208" s="7">
        <f t="shared" si="150"/>
        <v>0</v>
      </c>
      <c r="AD208" s="8">
        <v>149.99</v>
      </c>
      <c r="AE208" s="5">
        <v>159.99</v>
      </c>
      <c r="AF208" s="6">
        <f t="shared" si="151"/>
        <v>10</v>
      </c>
      <c r="AG208" s="7">
        <f t="shared" si="152"/>
        <v>6.7</v>
      </c>
      <c r="AH208" s="8">
        <v>154.99</v>
      </c>
      <c r="AI208" s="5">
        <v>159.99</v>
      </c>
      <c r="AJ208" s="6">
        <f t="shared" si="153"/>
        <v>5</v>
      </c>
      <c r="AK208" s="7">
        <f t="shared" si="154"/>
        <v>3.2</v>
      </c>
      <c r="AL208" s="8">
        <v>159.99</v>
      </c>
      <c r="AM208" s="5">
        <v>159.99</v>
      </c>
      <c r="AN208" s="6">
        <f t="shared" si="155"/>
        <v>0</v>
      </c>
      <c r="AO208" s="7">
        <f t="shared" si="156"/>
        <v>0</v>
      </c>
      <c r="AP208" s="8">
        <v>159.99</v>
      </c>
      <c r="AQ208" s="5">
        <v>159.99</v>
      </c>
      <c r="AR208" s="6">
        <f t="shared" si="157"/>
        <v>0</v>
      </c>
      <c r="AS208" s="7">
        <f t="shared" si="158"/>
        <v>0</v>
      </c>
      <c r="AT208" s="8">
        <v>159.99</v>
      </c>
      <c r="AU208" s="5">
        <v>159.99</v>
      </c>
      <c r="AV208" s="6">
        <f t="shared" si="159"/>
        <v>0</v>
      </c>
      <c r="AW208" s="7">
        <f t="shared" si="160"/>
        <v>0</v>
      </c>
      <c r="AX208" s="8">
        <v>159.99</v>
      </c>
      <c r="AY208" s="5">
        <v>159.99</v>
      </c>
      <c r="AZ208" s="6">
        <f t="shared" si="161"/>
        <v>0</v>
      </c>
      <c r="BA208" s="7">
        <f t="shared" si="162"/>
        <v>0</v>
      </c>
      <c r="BB208" s="8">
        <v>149.99</v>
      </c>
      <c r="BC208" s="5">
        <v>159.99</v>
      </c>
      <c r="BD208" s="6">
        <f t="shared" si="163"/>
        <v>10</v>
      </c>
      <c r="BE208" s="7">
        <f t="shared" si="164"/>
        <v>6.7</v>
      </c>
      <c r="BF208" s="8">
        <v>149.99</v>
      </c>
      <c r="BG208" s="5">
        <v>159.99</v>
      </c>
      <c r="BH208" s="6">
        <f t="shared" si="165"/>
        <v>10</v>
      </c>
      <c r="BI208" s="7">
        <f t="shared" si="166"/>
        <v>6.7</v>
      </c>
      <c r="BJ208" s="8">
        <v>169.99</v>
      </c>
      <c r="BK208" s="5">
        <v>159.99</v>
      </c>
      <c r="BL208" s="6">
        <f t="shared" si="167"/>
        <v>-10</v>
      </c>
      <c r="BM208" s="7">
        <f t="shared" si="168"/>
        <v>-5.9</v>
      </c>
      <c r="BN208" s="8">
        <v>159.99</v>
      </c>
      <c r="BO208" s="5">
        <v>159.99</v>
      </c>
      <c r="BP208" s="6">
        <f t="shared" si="169"/>
        <v>0</v>
      </c>
      <c r="BQ208" s="7">
        <f t="shared" si="170"/>
        <v>0</v>
      </c>
      <c r="BR208" s="8">
        <v>149.99</v>
      </c>
      <c r="BS208" s="5">
        <v>159.99</v>
      </c>
      <c r="BT208" s="6">
        <f t="shared" si="171"/>
        <v>10</v>
      </c>
      <c r="BU208" s="7">
        <f t="shared" si="172"/>
        <v>6.7</v>
      </c>
      <c r="BV208">
        <f t="shared" si="132"/>
        <v>149.99</v>
      </c>
      <c r="BW208">
        <f t="shared" si="132"/>
        <v>159.99</v>
      </c>
      <c r="BX208">
        <f t="shared" si="133"/>
        <v>179.95</v>
      </c>
      <c r="BY208">
        <f t="shared" si="133"/>
        <v>179.95</v>
      </c>
      <c r="BZ208">
        <f t="shared" si="134"/>
        <v>159.11000000000001</v>
      </c>
      <c r="CA208">
        <f t="shared" si="134"/>
        <v>161.75</v>
      </c>
      <c r="CB208">
        <f t="shared" si="135"/>
        <v>8.08</v>
      </c>
      <c r="CC208">
        <f t="shared" si="135"/>
        <v>5.12</v>
      </c>
      <c r="CD208">
        <f t="shared" si="137"/>
        <v>29.96</v>
      </c>
      <c r="CE208">
        <f t="shared" si="137"/>
        <v>19.96</v>
      </c>
      <c r="CF208">
        <f t="shared" si="136"/>
        <v>18.8</v>
      </c>
      <c r="CG208">
        <f t="shared" si="136"/>
        <v>12.3</v>
      </c>
      <c r="CH208" s="20" t="b">
        <f t="shared" si="173"/>
        <v>1</v>
      </c>
    </row>
    <row r="209" spans="1:86" x14ac:dyDescent="0.25">
      <c r="A209" s="31" t="s">
        <v>281</v>
      </c>
      <c r="B209" s="31" t="s">
        <v>274</v>
      </c>
      <c r="C209" s="32">
        <v>75290</v>
      </c>
      <c r="D209" s="32" t="b">
        <f t="shared" si="138"/>
        <v>1</v>
      </c>
      <c r="E209" s="32" t="b">
        <f t="shared" si="138"/>
        <v>1</v>
      </c>
      <c r="F209" s="4">
        <v>349.99</v>
      </c>
      <c r="G209" s="5">
        <v>349.99</v>
      </c>
      <c r="H209" s="6">
        <f t="shared" si="139"/>
        <v>0</v>
      </c>
      <c r="I209" s="7">
        <f t="shared" si="140"/>
        <v>0</v>
      </c>
      <c r="J209" s="8">
        <v>349.99</v>
      </c>
      <c r="K209" s="5">
        <v>349.99</v>
      </c>
      <c r="L209" s="6">
        <f t="shared" si="141"/>
        <v>0</v>
      </c>
      <c r="M209" s="7">
        <f t="shared" si="142"/>
        <v>0</v>
      </c>
      <c r="N209" s="8">
        <v>349.99</v>
      </c>
      <c r="O209" s="5">
        <v>349.99</v>
      </c>
      <c r="P209" s="6">
        <f t="shared" si="143"/>
        <v>0</v>
      </c>
      <c r="Q209" s="7">
        <f t="shared" si="144"/>
        <v>0</v>
      </c>
      <c r="R209" s="8">
        <v>349.95</v>
      </c>
      <c r="S209" s="5">
        <v>349.95</v>
      </c>
      <c r="T209" s="6">
        <f t="shared" si="145"/>
        <v>0</v>
      </c>
      <c r="U209" s="7">
        <f t="shared" si="146"/>
        <v>0</v>
      </c>
      <c r="V209" s="8">
        <v>349.99</v>
      </c>
      <c r="W209" s="5">
        <v>349.99</v>
      </c>
      <c r="X209" s="6">
        <f t="shared" si="147"/>
        <v>0</v>
      </c>
      <c r="Y209" s="7">
        <f t="shared" si="148"/>
        <v>0</v>
      </c>
      <c r="Z209" s="8">
        <v>349.99</v>
      </c>
      <c r="AA209" s="5">
        <v>349.99</v>
      </c>
      <c r="AB209" s="6">
        <f t="shared" si="149"/>
        <v>0</v>
      </c>
      <c r="AC209" s="7">
        <f t="shared" si="150"/>
        <v>0</v>
      </c>
      <c r="AD209" s="8">
        <v>349.99</v>
      </c>
      <c r="AE209" s="5">
        <v>349.99</v>
      </c>
      <c r="AF209" s="6">
        <f t="shared" si="151"/>
        <v>0</v>
      </c>
      <c r="AG209" s="7">
        <f t="shared" si="152"/>
        <v>0</v>
      </c>
      <c r="AH209" s="8">
        <v>349.99</v>
      </c>
      <c r="AI209" s="5">
        <v>349.99</v>
      </c>
      <c r="AJ209" s="6">
        <f t="shared" si="153"/>
        <v>0</v>
      </c>
      <c r="AK209" s="7">
        <f t="shared" si="154"/>
        <v>0</v>
      </c>
      <c r="AL209" s="8">
        <v>349.99</v>
      </c>
      <c r="AM209" s="5">
        <v>349.99</v>
      </c>
      <c r="AN209" s="6">
        <f t="shared" si="155"/>
        <v>0</v>
      </c>
      <c r="AO209" s="7">
        <f t="shared" si="156"/>
        <v>0</v>
      </c>
      <c r="AP209" s="8">
        <v>349.99</v>
      </c>
      <c r="AQ209" s="5">
        <v>349.99</v>
      </c>
      <c r="AR209" s="6">
        <f t="shared" si="157"/>
        <v>0</v>
      </c>
      <c r="AS209" s="7">
        <f t="shared" si="158"/>
        <v>0</v>
      </c>
      <c r="AT209" s="8">
        <v>349.99</v>
      </c>
      <c r="AU209" s="5">
        <v>349.99</v>
      </c>
      <c r="AV209" s="6">
        <f t="shared" si="159"/>
        <v>0</v>
      </c>
      <c r="AW209" s="7">
        <f t="shared" si="160"/>
        <v>0</v>
      </c>
      <c r="AX209" s="8">
        <v>349.99</v>
      </c>
      <c r="AY209" s="5">
        <v>349.99</v>
      </c>
      <c r="AZ209" s="6">
        <f t="shared" si="161"/>
        <v>0</v>
      </c>
      <c r="BA209" s="7">
        <f t="shared" si="162"/>
        <v>0</v>
      </c>
      <c r="BB209" s="8">
        <v>349.99</v>
      </c>
      <c r="BC209" s="5">
        <v>349.99</v>
      </c>
      <c r="BD209" s="6">
        <f t="shared" si="163"/>
        <v>0</v>
      </c>
      <c r="BE209" s="7">
        <f t="shared" si="164"/>
        <v>0</v>
      </c>
      <c r="BF209" s="8">
        <v>349.99</v>
      </c>
      <c r="BG209" s="5">
        <v>349.99</v>
      </c>
      <c r="BH209" s="6">
        <f t="shared" si="165"/>
        <v>0</v>
      </c>
      <c r="BI209" s="7">
        <f t="shared" si="166"/>
        <v>0</v>
      </c>
      <c r="BJ209" s="8">
        <v>349.99</v>
      </c>
      <c r="BK209" s="5">
        <v>349.99</v>
      </c>
      <c r="BL209" s="6">
        <f t="shared" si="167"/>
        <v>0</v>
      </c>
      <c r="BM209" s="7">
        <f t="shared" si="168"/>
        <v>0</v>
      </c>
      <c r="BN209" s="8">
        <v>349.99</v>
      </c>
      <c r="BO209" s="5">
        <v>349.99</v>
      </c>
      <c r="BP209" s="6">
        <f t="shared" si="169"/>
        <v>0</v>
      </c>
      <c r="BQ209" s="7">
        <f t="shared" si="170"/>
        <v>0</v>
      </c>
      <c r="BR209" s="8">
        <v>349.99</v>
      </c>
      <c r="BS209" s="5">
        <v>349.99</v>
      </c>
      <c r="BT209" s="6">
        <f t="shared" si="171"/>
        <v>0</v>
      </c>
      <c r="BU209" s="7">
        <f t="shared" si="172"/>
        <v>0</v>
      </c>
      <c r="BV209">
        <f t="shared" si="132"/>
        <v>349.95</v>
      </c>
      <c r="BW209">
        <f t="shared" si="132"/>
        <v>349.95</v>
      </c>
      <c r="BX209">
        <f t="shared" si="133"/>
        <v>349.99</v>
      </c>
      <c r="BY209">
        <f t="shared" si="133"/>
        <v>349.99</v>
      </c>
      <c r="BZ209">
        <f t="shared" si="134"/>
        <v>349.99</v>
      </c>
      <c r="CA209">
        <f t="shared" si="134"/>
        <v>349.99</v>
      </c>
      <c r="CB209">
        <f t="shared" si="135"/>
        <v>0.01</v>
      </c>
      <c r="CC209">
        <f t="shared" si="135"/>
        <v>0.01</v>
      </c>
      <c r="CD209">
        <f t="shared" si="137"/>
        <v>0.04</v>
      </c>
      <c r="CE209">
        <f t="shared" si="137"/>
        <v>0.04</v>
      </c>
      <c r="CF209">
        <f t="shared" si="136"/>
        <v>0</v>
      </c>
      <c r="CG209">
        <f t="shared" si="136"/>
        <v>0</v>
      </c>
      <c r="CH209" s="20" t="b">
        <f t="shared" si="173"/>
        <v>0</v>
      </c>
    </row>
    <row r="210" spans="1:86" x14ac:dyDescent="0.25">
      <c r="A210" s="31" t="s">
        <v>282</v>
      </c>
      <c r="B210" s="31" t="s">
        <v>274</v>
      </c>
      <c r="C210" s="32">
        <v>75292</v>
      </c>
      <c r="D210" s="32" t="b">
        <f t="shared" si="138"/>
        <v>1</v>
      </c>
      <c r="E210" s="32" t="b">
        <f t="shared" si="138"/>
        <v>1</v>
      </c>
      <c r="F210" s="4">
        <v>139.99</v>
      </c>
      <c r="G210" s="5">
        <v>129.99</v>
      </c>
      <c r="H210" s="6">
        <f t="shared" si="139"/>
        <v>-10</v>
      </c>
      <c r="I210" s="7">
        <f t="shared" si="140"/>
        <v>-7.1</v>
      </c>
      <c r="J210" s="8">
        <v>129.99</v>
      </c>
      <c r="K210" s="5">
        <v>129.99</v>
      </c>
      <c r="L210" s="6">
        <f t="shared" si="141"/>
        <v>0</v>
      </c>
      <c r="M210" s="7">
        <f t="shared" si="142"/>
        <v>0</v>
      </c>
      <c r="N210" s="8">
        <v>139.99</v>
      </c>
      <c r="O210" s="5">
        <v>139.99</v>
      </c>
      <c r="P210" s="6">
        <f t="shared" si="143"/>
        <v>0</v>
      </c>
      <c r="Q210" s="7">
        <f t="shared" si="144"/>
        <v>0</v>
      </c>
      <c r="R210" s="8">
        <v>159.94999999999999</v>
      </c>
      <c r="S210" s="5">
        <v>159.94999999999999</v>
      </c>
      <c r="T210" s="6">
        <f t="shared" si="145"/>
        <v>0</v>
      </c>
      <c r="U210" s="7">
        <f t="shared" si="146"/>
        <v>0</v>
      </c>
      <c r="V210" s="8">
        <v>139.99</v>
      </c>
      <c r="W210" s="5">
        <v>129.99</v>
      </c>
      <c r="X210" s="6">
        <f t="shared" si="147"/>
        <v>-10</v>
      </c>
      <c r="Y210" s="7">
        <f t="shared" si="148"/>
        <v>-7.1</v>
      </c>
      <c r="Z210" s="8">
        <v>149.99</v>
      </c>
      <c r="AA210" s="5">
        <v>149.99</v>
      </c>
      <c r="AB210" s="6">
        <f t="shared" si="149"/>
        <v>0</v>
      </c>
      <c r="AC210" s="7">
        <f t="shared" si="150"/>
        <v>0</v>
      </c>
      <c r="AD210" s="8">
        <v>129.99</v>
      </c>
      <c r="AE210" s="5">
        <v>129.99</v>
      </c>
      <c r="AF210" s="6">
        <f t="shared" si="151"/>
        <v>0</v>
      </c>
      <c r="AG210" s="7">
        <f t="shared" si="152"/>
        <v>0</v>
      </c>
      <c r="AH210" s="8">
        <v>134.99</v>
      </c>
      <c r="AI210" s="5">
        <v>129.99</v>
      </c>
      <c r="AJ210" s="6">
        <f t="shared" si="153"/>
        <v>-5</v>
      </c>
      <c r="AK210" s="7">
        <f t="shared" si="154"/>
        <v>-3.7</v>
      </c>
      <c r="AL210" s="8">
        <v>139.99</v>
      </c>
      <c r="AM210" s="5">
        <v>139.99</v>
      </c>
      <c r="AN210" s="6">
        <f t="shared" si="155"/>
        <v>0</v>
      </c>
      <c r="AO210" s="7">
        <f t="shared" si="156"/>
        <v>0</v>
      </c>
      <c r="AP210" s="8">
        <v>139.99</v>
      </c>
      <c r="AQ210" s="5">
        <v>139.99</v>
      </c>
      <c r="AR210" s="6">
        <f t="shared" si="157"/>
        <v>0</v>
      </c>
      <c r="AS210" s="7">
        <f t="shared" si="158"/>
        <v>0</v>
      </c>
      <c r="AT210" s="8">
        <v>139.99</v>
      </c>
      <c r="AU210" s="5">
        <v>129.99</v>
      </c>
      <c r="AV210" s="6">
        <f t="shared" si="159"/>
        <v>-10</v>
      </c>
      <c r="AW210" s="7">
        <f t="shared" si="160"/>
        <v>-7.1</v>
      </c>
      <c r="AX210" s="8">
        <v>139.99</v>
      </c>
      <c r="AY210" s="5">
        <v>129.99</v>
      </c>
      <c r="AZ210" s="6">
        <f t="shared" si="161"/>
        <v>-10</v>
      </c>
      <c r="BA210" s="7">
        <f t="shared" si="162"/>
        <v>-7.1</v>
      </c>
      <c r="BB210" s="8">
        <v>129.99</v>
      </c>
      <c r="BC210" s="5">
        <v>129.99</v>
      </c>
      <c r="BD210" s="6">
        <f t="shared" si="163"/>
        <v>0</v>
      </c>
      <c r="BE210" s="7">
        <f t="shared" si="164"/>
        <v>0</v>
      </c>
      <c r="BF210" s="8">
        <v>134.99</v>
      </c>
      <c r="BG210" s="5">
        <v>129.99</v>
      </c>
      <c r="BH210" s="6">
        <f t="shared" si="165"/>
        <v>-5</v>
      </c>
      <c r="BI210" s="7">
        <f t="shared" si="166"/>
        <v>-3.7</v>
      </c>
      <c r="BJ210" s="8">
        <v>139.99</v>
      </c>
      <c r="BK210" s="5">
        <v>134.99</v>
      </c>
      <c r="BL210" s="6">
        <f t="shared" si="167"/>
        <v>-5</v>
      </c>
      <c r="BM210" s="7">
        <f t="shared" si="168"/>
        <v>-3.6</v>
      </c>
      <c r="BN210" s="8">
        <v>139.99</v>
      </c>
      <c r="BO210" s="5">
        <v>139.99</v>
      </c>
      <c r="BP210" s="6">
        <f t="shared" si="169"/>
        <v>0</v>
      </c>
      <c r="BQ210" s="7">
        <f t="shared" si="170"/>
        <v>0</v>
      </c>
      <c r="BR210" s="8">
        <v>134.99</v>
      </c>
      <c r="BS210" s="5">
        <v>129.99</v>
      </c>
      <c r="BT210" s="6">
        <f t="shared" si="171"/>
        <v>-5</v>
      </c>
      <c r="BU210" s="7">
        <f t="shared" si="172"/>
        <v>-3.7</v>
      </c>
      <c r="BV210">
        <f t="shared" si="132"/>
        <v>129.99</v>
      </c>
      <c r="BW210">
        <f t="shared" si="132"/>
        <v>129.99</v>
      </c>
      <c r="BX210">
        <f t="shared" si="133"/>
        <v>159.94999999999999</v>
      </c>
      <c r="BY210">
        <f t="shared" si="133"/>
        <v>159.94999999999999</v>
      </c>
      <c r="BZ210">
        <f t="shared" si="134"/>
        <v>139.11000000000001</v>
      </c>
      <c r="CA210">
        <f t="shared" si="134"/>
        <v>135.58000000000001</v>
      </c>
      <c r="CB210">
        <f t="shared" si="135"/>
        <v>7.11</v>
      </c>
      <c r="CC210">
        <f t="shared" si="135"/>
        <v>8.3699999999999992</v>
      </c>
      <c r="CD210">
        <f t="shared" si="137"/>
        <v>29.96</v>
      </c>
      <c r="CE210">
        <f t="shared" si="137"/>
        <v>29.96</v>
      </c>
      <c r="CF210">
        <f t="shared" si="136"/>
        <v>21.5</v>
      </c>
      <c r="CG210">
        <f t="shared" si="136"/>
        <v>22.1</v>
      </c>
      <c r="CH210" s="20" t="b">
        <f t="shared" si="173"/>
        <v>1</v>
      </c>
    </row>
    <row r="211" spans="1:86" x14ac:dyDescent="0.25">
      <c r="A211" s="31" t="s">
        <v>283</v>
      </c>
      <c r="B211" s="31" t="s">
        <v>274</v>
      </c>
      <c r="C211" s="32">
        <v>75295</v>
      </c>
      <c r="D211" s="32" t="b">
        <f t="shared" si="138"/>
        <v>1</v>
      </c>
      <c r="E211" s="32" t="b">
        <f t="shared" si="138"/>
        <v>1</v>
      </c>
      <c r="F211" s="4">
        <v>9.99</v>
      </c>
      <c r="G211" s="5">
        <v>9.99</v>
      </c>
      <c r="H211" s="6">
        <f t="shared" si="139"/>
        <v>0</v>
      </c>
      <c r="I211" s="7">
        <f t="shared" si="140"/>
        <v>0</v>
      </c>
      <c r="J211" s="8">
        <v>9.99</v>
      </c>
      <c r="K211" s="5">
        <v>9.99</v>
      </c>
      <c r="L211" s="6">
        <f t="shared" si="141"/>
        <v>0</v>
      </c>
      <c r="M211" s="7">
        <f t="shared" si="142"/>
        <v>0</v>
      </c>
      <c r="N211" s="8">
        <v>10.99</v>
      </c>
      <c r="O211" s="5">
        <v>10.99</v>
      </c>
      <c r="P211" s="6">
        <f t="shared" si="143"/>
        <v>0</v>
      </c>
      <c r="Q211" s="7">
        <f t="shared" si="144"/>
        <v>0</v>
      </c>
      <c r="R211" s="8">
        <v>12.95</v>
      </c>
      <c r="S211" s="5">
        <v>12.95</v>
      </c>
      <c r="T211" s="6">
        <f t="shared" si="145"/>
        <v>0</v>
      </c>
      <c r="U211" s="7">
        <f t="shared" si="146"/>
        <v>0</v>
      </c>
      <c r="V211" s="8">
        <v>9.99</v>
      </c>
      <c r="W211" s="5">
        <v>9.99</v>
      </c>
      <c r="X211" s="6">
        <f t="shared" si="147"/>
        <v>0</v>
      </c>
      <c r="Y211" s="7">
        <f t="shared" si="148"/>
        <v>0</v>
      </c>
      <c r="Z211" s="8">
        <v>11.99</v>
      </c>
      <c r="AA211" s="5">
        <v>11.99</v>
      </c>
      <c r="AB211" s="6">
        <f t="shared" si="149"/>
        <v>0</v>
      </c>
      <c r="AC211" s="7">
        <f t="shared" si="150"/>
        <v>0</v>
      </c>
      <c r="AD211" s="8">
        <v>9.99</v>
      </c>
      <c r="AE211" s="5">
        <v>9.99</v>
      </c>
      <c r="AF211" s="6">
        <f t="shared" si="151"/>
        <v>0</v>
      </c>
      <c r="AG211" s="7">
        <f t="shared" si="152"/>
        <v>0</v>
      </c>
      <c r="AH211" s="8">
        <v>9.99</v>
      </c>
      <c r="AI211" s="5">
        <v>9.99</v>
      </c>
      <c r="AJ211" s="6">
        <f t="shared" si="153"/>
        <v>0</v>
      </c>
      <c r="AK211" s="7">
        <f t="shared" si="154"/>
        <v>0</v>
      </c>
      <c r="AL211" s="8">
        <v>10.99</v>
      </c>
      <c r="AM211" s="5">
        <v>10.99</v>
      </c>
      <c r="AN211" s="6">
        <f t="shared" si="155"/>
        <v>0</v>
      </c>
      <c r="AO211" s="7">
        <f t="shared" si="156"/>
        <v>0</v>
      </c>
      <c r="AP211" s="8">
        <v>10.99</v>
      </c>
      <c r="AQ211" s="5">
        <v>10.99</v>
      </c>
      <c r="AR211" s="6">
        <f t="shared" si="157"/>
        <v>0</v>
      </c>
      <c r="AS211" s="7">
        <f t="shared" si="158"/>
        <v>0</v>
      </c>
      <c r="AT211" s="8">
        <v>9.99</v>
      </c>
      <c r="AU211" s="5">
        <v>9.99</v>
      </c>
      <c r="AV211" s="6">
        <f t="shared" si="159"/>
        <v>0</v>
      </c>
      <c r="AW211" s="7">
        <f t="shared" si="160"/>
        <v>0</v>
      </c>
      <c r="AX211" s="8">
        <v>9.99</v>
      </c>
      <c r="AY211" s="5">
        <v>9.99</v>
      </c>
      <c r="AZ211" s="6">
        <f t="shared" si="161"/>
        <v>0</v>
      </c>
      <c r="BA211" s="7">
        <f t="shared" si="162"/>
        <v>0</v>
      </c>
      <c r="BB211" s="8">
        <v>9.99</v>
      </c>
      <c r="BC211" s="5">
        <v>9.99</v>
      </c>
      <c r="BD211" s="6">
        <f t="shared" si="163"/>
        <v>0</v>
      </c>
      <c r="BE211" s="7">
        <f t="shared" si="164"/>
        <v>0</v>
      </c>
      <c r="BF211" s="8">
        <v>9.99</v>
      </c>
      <c r="BG211" s="5">
        <v>9.99</v>
      </c>
      <c r="BH211" s="6">
        <f t="shared" si="165"/>
        <v>0</v>
      </c>
      <c r="BI211" s="7">
        <f t="shared" si="166"/>
        <v>0</v>
      </c>
      <c r="BJ211" s="8">
        <v>9.69</v>
      </c>
      <c r="BK211" s="5">
        <v>9.49</v>
      </c>
      <c r="BL211" s="6">
        <f t="shared" si="167"/>
        <v>-0.19999999999999929</v>
      </c>
      <c r="BM211" s="7">
        <f t="shared" si="168"/>
        <v>-2.1</v>
      </c>
      <c r="BN211" s="8">
        <v>11.99</v>
      </c>
      <c r="BO211" s="5">
        <v>11.99</v>
      </c>
      <c r="BP211" s="6">
        <f t="shared" si="169"/>
        <v>0</v>
      </c>
      <c r="BQ211" s="7">
        <f t="shared" si="170"/>
        <v>0</v>
      </c>
      <c r="BR211" s="8">
        <v>9.99</v>
      </c>
      <c r="BS211" s="5">
        <v>9.99</v>
      </c>
      <c r="BT211" s="6">
        <f t="shared" si="171"/>
        <v>0</v>
      </c>
      <c r="BU211" s="7">
        <f t="shared" si="172"/>
        <v>0</v>
      </c>
      <c r="BV211">
        <f t="shared" si="132"/>
        <v>9.69</v>
      </c>
      <c r="BW211">
        <f t="shared" si="132"/>
        <v>9.49</v>
      </c>
      <c r="BX211">
        <f t="shared" si="133"/>
        <v>12.95</v>
      </c>
      <c r="BY211">
        <f t="shared" si="133"/>
        <v>12.95</v>
      </c>
      <c r="BZ211">
        <f t="shared" si="134"/>
        <v>10.56</v>
      </c>
      <c r="CA211">
        <f t="shared" si="134"/>
        <v>10.55</v>
      </c>
      <c r="CB211">
        <f t="shared" si="135"/>
        <v>0.92</v>
      </c>
      <c r="CC211">
        <f t="shared" si="135"/>
        <v>0.93</v>
      </c>
      <c r="CD211">
        <f t="shared" si="137"/>
        <v>3.26</v>
      </c>
      <c r="CE211">
        <f t="shared" si="137"/>
        <v>3.46</v>
      </c>
      <c r="CF211">
        <f t="shared" si="136"/>
        <v>30.9</v>
      </c>
      <c r="CG211">
        <f t="shared" si="136"/>
        <v>32.799999999999997</v>
      </c>
      <c r="CH211" s="20" t="b">
        <f t="shared" si="173"/>
        <v>1</v>
      </c>
    </row>
    <row r="212" spans="1:86" x14ac:dyDescent="0.25">
      <c r="A212" s="31" t="s">
        <v>284</v>
      </c>
      <c r="B212" s="31" t="s">
        <v>274</v>
      </c>
      <c r="C212" s="32">
        <v>75296</v>
      </c>
      <c r="D212" s="32" t="b">
        <f t="shared" si="138"/>
        <v>1</v>
      </c>
      <c r="E212" s="32" t="b">
        <f t="shared" si="138"/>
        <v>1</v>
      </c>
      <c r="F212" s="4">
        <v>74.989999999999995</v>
      </c>
      <c r="G212" s="5">
        <v>69.989999999999995</v>
      </c>
      <c r="H212" s="6">
        <f t="shared" si="139"/>
        <v>-5</v>
      </c>
      <c r="I212" s="7">
        <f t="shared" si="140"/>
        <v>-6.7</v>
      </c>
      <c r="J212" s="8">
        <v>69.989999999999995</v>
      </c>
      <c r="K212" s="5">
        <v>69.989999999999995</v>
      </c>
      <c r="L212" s="6">
        <f t="shared" si="141"/>
        <v>0</v>
      </c>
      <c r="M212" s="7">
        <f t="shared" si="142"/>
        <v>0</v>
      </c>
      <c r="N212" s="8">
        <v>84.99</v>
      </c>
      <c r="O212" s="5">
        <v>79.989999999999995</v>
      </c>
      <c r="P212" s="6">
        <f t="shared" si="143"/>
        <v>-5</v>
      </c>
      <c r="Q212" s="7">
        <f t="shared" si="144"/>
        <v>-5.9</v>
      </c>
      <c r="R212" s="8">
        <v>89.95</v>
      </c>
      <c r="S212" s="5">
        <v>89.95</v>
      </c>
      <c r="T212" s="6">
        <f t="shared" si="145"/>
        <v>0</v>
      </c>
      <c r="U212" s="7">
        <f t="shared" si="146"/>
        <v>0</v>
      </c>
      <c r="V212" s="8">
        <v>74.989999999999995</v>
      </c>
      <c r="W212" s="5">
        <v>69.989999999999995</v>
      </c>
      <c r="X212" s="6">
        <f t="shared" si="147"/>
        <v>-5</v>
      </c>
      <c r="Y212" s="7">
        <f t="shared" si="148"/>
        <v>-6.7</v>
      </c>
      <c r="Z212" s="8">
        <v>84.99</v>
      </c>
      <c r="AA212" s="5">
        <v>84.99</v>
      </c>
      <c r="AB212" s="6">
        <f t="shared" si="149"/>
        <v>0</v>
      </c>
      <c r="AC212" s="7">
        <f t="shared" si="150"/>
        <v>0</v>
      </c>
      <c r="AD212" s="8">
        <v>69.989999999999995</v>
      </c>
      <c r="AE212" s="5">
        <v>69.989999999999995</v>
      </c>
      <c r="AF212" s="6">
        <f t="shared" si="151"/>
        <v>0</v>
      </c>
      <c r="AG212" s="7">
        <f t="shared" si="152"/>
        <v>0</v>
      </c>
      <c r="AH212" s="8">
        <v>69.989999999999995</v>
      </c>
      <c r="AI212" s="5">
        <v>69.989999999999995</v>
      </c>
      <c r="AJ212" s="6">
        <f t="shared" si="153"/>
        <v>0</v>
      </c>
      <c r="AK212" s="7">
        <f t="shared" si="154"/>
        <v>0</v>
      </c>
      <c r="AL212" s="8">
        <v>84.99</v>
      </c>
      <c r="AM212" s="5">
        <v>79.989999999999995</v>
      </c>
      <c r="AN212" s="6">
        <f t="shared" si="155"/>
        <v>-5</v>
      </c>
      <c r="AO212" s="7">
        <f t="shared" si="156"/>
        <v>-5.9</v>
      </c>
      <c r="AP212" s="8">
        <v>84.99</v>
      </c>
      <c r="AQ212" s="5">
        <v>79.989999999999995</v>
      </c>
      <c r="AR212" s="6">
        <f t="shared" si="157"/>
        <v>-5</v>
      </c>
      <c r="AS212" s="7">
        <f t="shared" si="158"/>
        <v>-5.9</v>
      </c>
      <c r="AT212" s="8">
        <v>74.989999999999995</v>
      </c>
      <c r="AU212" s="5">
        <v>69.989999999999995</v>
      </c>
      <c r="AV212" s="6">
        <f t="shared" si="159"/>
        <v>-5</v>
      </c>
      <c r="AW212" s="7">
        <f t="shared" si="160"/>
        <v>-6.7</v>
      </c>
      <c r="AX212" s="8">
        <v>74.989999999999995</v>
      </c>
      <c r="AY212" s="5">
        <v>69.989999999999995</v>
      </c>
      <c r="AZ212" s="6">
        <f t="shared" si="161"/>
        <v>-5</v>
      </c>
      <c r="BA212" s="7">
        <f t="shared" si="162"/>
        <v>-6.7</v>
      </c>
      <c r="BB212" s="8">
        <v>69.989999999999995</v>
      </c>
      <c r="BC212" s="5">
        <v>69.989999999999995</v>
      </c>
      <c r="BD212" s="6">
        <f t="shared" si="163"/>
        <v>0</v>
      </c>
      <c r="BE212" s="7">
        <f t="shared" si="164"/>
        <v>0</v>
      </c>
      <c r="BF212" s="8">
        <v>74.989999999999995</v>
      </c>
      <c r="BG212" s="5">
        <v>69.989999999999995</v>
      </c>
      <c r="BH212" s="6">
        <f t="shared" si="165"/>
        <v>-5</v>
      </c>
      <c r="BI212" s="7">
        <f t="shared" si="166"/>
        <v>-6.7</v>
      </c>
      <c r="BJ212" s="8">
        <v>69.989999999999995</v>
      </c>
      <c r="BK212" s="5">
        <v>69.989999999999995</v>
      </c>
      <c r="BL212" s="6">
        <f t="shared" si="167"/>
        <v>0</v>
      </c>
      <c r="BM212" s="7">
        <f t="shared" si="168"/>
        <v>0</v>
      </c>
      <c r="BN212" s="8">
        <v>79.989999999999995</v>
      </c>
      <c r="BO212" s="5">
        <v>69.989999999999995</v>
      </c>
      <c r="BP212" s="6">
        <f t="shared" si="169"/>
        <v>-10</v>
      </c>
      <c r="BQ212" s="7">
        <f t="shared" si="170"/>
        <v>-12.5</v>
      </c>
      <c r="BR212" s="8">
        <v>74.989999999999995</v>
      </c>
      <c r="BS212" s="5">
        <v>69.989999999999995</v>
      </c>
      <c r="BT212" s="6">
        <f t="shared" si="171"/>
        <v>-5</v>
      </c>
      <c r="BU212" s="7">
        <f t="shared" si="172"/>
        <v>-6.7</v>
      </c>
      <c r="BV212">
        <f t="shared" si="132"/>
        <v>69.989999999999995</v>
      </c>
      <c r="BW212">
        <f t="shared" si="132"/>
        <v>69.989999999999995</v>
      </c>
      <c r="BX212">
        <f t="shared" si="133"/>
        <v>89.95</v>
      </c>
      <c r="BY212">
        <f t="shared" si="133"/>
        <v>89.95</v>
      </c>
      <c r="BZ212">
        <f t="shared" si="134"/>
        <v>77.05</v>
      </c>
      <c r="CA212">
        <f t="shared" si="134"/>
        <v>73.81</v>
      </c>
      <c r="CB212">
        <f t="shared" si="135"/>
        <v>6.43</v>
      </c>
      <c r="CC212">
        <f t="shared" si="135"/>
        <v>6.3</v>
      </c>
      <c r="CD212">
        <f t="shared" si="137"/>
        <v>19.96</v>
      </c>
      <c r="CE212">
        <f t="shared" si="137"/>
        <v>19.96</v>
      </c>
      <c r="CF212">
        <f t="shared" si="136"/>
        <v>25.9</v>
      </c>
      <c r="CG212">
        <f t="shared" si="136"/>
        <v>27</v>
      </c>
      <c r="CH212" s="20" t="b">
        <f t="shared" si="173"/>
        <v>1</v>
      </c>
    </row>
    <row r="213" spans="1:86" x14ac:dyDescent="0.25">
      <c r="A213" s="31" t="s">
        <v>285</v>
      </c>
      <c r="B213" s="31" t="s">
        <v>274</v>
      </c>
      <c r="C213" s="32">
        <v>75297</v>
      </c>
      <c r="D213" s="32" t="b">
        <f t="shared" si="138"/>
        <v>1</v>
      </c>
      <c r="E213" s="32" t="b">
        <f t="shared" si="138"/>
        <v>1</v>
      </c>
      <c r="F213" s="4">
        <v>19.989999999999998</v>
      </c>
      <c r="G213" s="5">
        <v>19.989999999999998</v>
      </c>
      <c r="H213" s="6">
        <f t="shared" si="139"/>
        <v>0</v>
      </c>
      <c r="I213" s="7">
        <f t="shared" si="140"/>
        <v>0</v>
      </c>
      <c r="J213" s="8">
        <v>19.989999999999998</v>
      </c>
      <c r="K213" s="5">
        <v>19.989999999999998</v>
      </c>
      <c r="L213" s="6">
        <f t="shared" si="141"/>
        <v>0</v>
      </c>
      <c r="M213" s="7">
        <f t="shared" si="142"/>
        <v>0</v>
      </c>
      <c r="N213" s="8">
        <v>21.99</v>
      </c>
      <c r="O213" s="5">
        <v>22.99</v>
      </c>
      <c r="P213" s="6">
        <f t="shared" si="143"/>
        <v>1</v>
      </c>
      <c r="Q213" s="7">
        <f t="shared" si="144"/>
        <v>4.5</v>
      </c>
      <c r="R213" s="8">
        <v>24.95</v>
      </c>
      <c r="S213" s="5">
        <v>24.95</v>
      </c>
      <c r="T213" s="6">
        <f t="shared" si="145"/>
        <v>0</v>
      </c>
      <c r="U213" s="7">
        <f t="shared" si="146"/>
        <v>0</v>
      </c>
      <c r="V213" s="8">
        <v>19.989999999999998</v>
      </c>
      <c r="W213" s="5">
        <v>19.989999999999998</v>
      </c>
      <c r="X213" s="6">
        <f t="shared" si="147"/>
        <v>0</v>
      </c>
      <c r="Y213" s="7">
        <f t="shared" si="148"/>
        <v>0</v>
      </c>
      <c r="Z213" s="8">
        <v>23.99</v>
      </c>
      <c r="AA213" s="5">
        <v>23.99</v>
      </c>
      <c r="AB213" s="6">
        <f t="shared" si="149"/>
        <v>0</v>
      </c>
      <c r="AC213" s="7">
        <f t="shared" si="150"/>
        <v>0</v>
      </c>
      <c r="AD213" s="8">
        <v>19.989999999999998</v>
      </c>
      <c r="AE213" s="5">
        <v>19.989999999999998</v>
      </c>
      <c r="AF213" s="6">
        <f t="shared" si="151"/>
        <v>0</v>
      </c>
      <c r="AG213" s="7">
        <f t="shared" si="152"/>
        <v>0</v>
      </c>
      <c r="AH213" s="8">
        <v>19.989999999999998</v>
      </c>
      <c r="AI213" s="5">
        <v>19.989999999999998</v>
      </c>
      <c r="AJ213" s="6">
        <f t="shared" si="153"/>
        <v>0</v>
      </c>
      <c r="AK213" s="7">
        <f t="shared" si="154"/>
        <v>0</v>
      </c>
      <c r="AL213" s="8">
        <v>21.99</v>
      </c>
      <c r="AM213" s="5">
        <v>22.99</v>
      </c>
      <c r="AN213" s="6">
        <f t="shared" si="155"/>
        <v>1</v>
      </c>
      <c r="AO213" s="7">
        <f t="shared" si="156"/>
        <v>4.5</v>
      </c>
      <c r="AP213" s="8">
        <v>21.99</v>
      </c>
      <c r="AQ213" s="5">
        <v>22.99</v>
      </c>
      <c r="AR213" s="6">
        <f t="shared" si="157"/>
        <v>1</v>
      </c>
      <c r="AS213" s="7">
        <f t="shared" si="158"/>
        <v>4.5</v>
      </c>
      <c r="AT213" s="8">
        <v>19.989999999999998</v>
      </c>
      <c r="AU213" s="5">
        <v>19.989999999999998</v>
      </c>
      <c r="AV213" s="6">
        <f t="shared" si="159"/>
        <v>0</v>
      </c>
      <c r="AW213" s="7">
        <f t="shared" si="160"/>
        <v>0</v>
      </c>
      <c r="AX213" s="8">
        <v>19.989999999999998</v>
      </c>
      <c r="AY213" s="5">
        <v>19.989999999999998</v>
      </c>
      <c r="AZ213" s="6">
        <f t="shared" si="161"/>
        <v>0</v>
      </c>
      <c r="BA213" s="7">
        <f t="shared" si="162"/>
        <v>0</v>
      </c>
      <c r="BB213" s="8">
        <v>19.989999999999998</v>
      </c>
      <c r="BC213" s="5">
        <v>19.989999999999998</v>
      </c>
      <c r="BD213" s="6">
        <f t="shared" si="163"/>
        <v>0</v>
      </c>
      <c r="BE213" s="7">
        <f t="shared" si="164"/>
        <v>0</v>
      </c>
      <c r="BF213" s="8">
        <v>19.989999999999998</v>
      </c>
      <c r="BG213" s="5">
        <v>19.989999999999998</v>
      </c>
      <c r="BH213" s="6">
        <f t="shared" si="165"/>
        <v>0</v>
      </c>
      <c r="BI213" s="7">
        <f t="shared" si="166"/>
        <v>0</v>
      </c>
      <c r="BJ213" s="8">
        <v>19.489999999999998</v>
      </c>
      <c r="BK213" s="5">
        <v>18.989999999999998</v>
      </c>
      <c r="BL213" s="6">
        <f t="shared" si="167"/>
        <v>-0.5</v>
      </c>
      <c r="BM213" s="7">
        <f t="shared" si="168"/>
        <v>-2.6</v>
      </c>
      <c r="BN213" s="8">
        <v>22.99</v>
      </c>
      <c r="BO213" s="5">
        <v>22.99</v>
      </c>
      <c r="BP213" s="6">
        <f t="shared" si="169"/>
        <v>0</v>
      </c>
      <c r="BQ213" s="7">
        <f t="shared" si="170"/>
        <v>0</v>
      </c>
      <c r="BR213" s="8">
        <v>19.989999999999998</v>
      </c>
      <c r="BS213" s="5">
        <v>19.989999999999998</v>
      </c>
      <c r="BT213" s="6">
        <f t="shared" si="171"/>
        <v>0</v>
      </c>
      <c r="BU213" s="7">
        <f t="shared" si="172"/>
        <v>0</v>
      </c>
      <c r="BV213">
        <f t="shared" si="132"/>
        <v>19.489999999999998</v>
      </c>
      <c r="BW213">
        <f t="shared" si="132"/>
        <v>18.989999999999998</v>
      </c>
      <c r="BX213">
        <f t="shared" si="133"/>
        <v>24.95</v>
      </c>
      <c r="BY213">
        <f t="shared" si="133"/>
        <v>24.95</v>
      </c>
      <c r="BZ213">
        <f t="shared" si="134"/>
        <v>21.02</v>
      </c>
      <c r="CA213">
        <f t="shared" si="134"/>
        <v>21.16</v>
      </c>
      <c r="CB213">
        <f t="shared" si="135"/>
        <v>1.61</v>
      </c>
      <c r="CC213">
        <f t="shared" si="135"/>
        <v>1.79</v>
      </c>
      <c r="CD213">
        <f t="shared" si="137"/>
        <v>5.46</v>
      </c>
      <c r="CE213">
        <f t="shared" si="137"/>
        <v>5.96</v>
      </c>
      <c r="CF213">
        <f t="shared" si="136"/>
        <v>26</v>
      </c>
      <c r="CG213">
        <f t="shared" si="136"/>
        <v>28.2</v>
      </c>
      <c r="CH213" s="20" t="b">
        <f t="shared" si="173"/>
        <v>1</v>
      </c>
    </row>
    <row r="214" spans="1:86" x14ac:dyDescent="0.25">
      <c r="A214" s="31" t="s">
        <v>286</v>
      </c>
      <c r="B214" s="31" t="s">
        <v>274</v>
      </c>
      <c r="C214" s="32">
        <v>75298</v>
      </c>
      <c r="D214" s="32" t="b">
        <f t="shared" si="138"/>
        <v>1</v>
      </c>
      <c r="E214" s="32" t="b">
        <f t="shared" si="138"/>
        <v>1</v>
      </c>
      <c r="F214" s="4">
        <v>19.989999999999998</v>
      </c>
      <c r="G214" s="5">
        <v>19.989999999999998</v>
      </c>
      <c r="H214" s="6">
        <f t="shared" si="139"/>
        <v>0</v>
      </c>
      <c r="I214" s="7">
        <f t="shared" si="140"/>
        <v>0</v>
      </c>
      <c r="J214" s="8">
        <v>19.989999999999998</v>
      </c>
      <c r="K214" s="5">
        <v>19.989999999999998</v>
      </c>
      <c r="L214" s="6">
        <f t="shared" si="141"/>
        <v>0</v>
      </c>
      <c r="M214" s="7">
        <f t="shared" si="142"/>
        <v>0</v>
      </c>
      <c r="N214" s="8">
        <v>21.99</v>
      </c>
      <c r="O214" s="5">
        <v>22.99</v>
      </c>
      <c r="P214" s="6">
        <f t="shared" si="143"/>
        <v>1</v>
      </c>
      <c r="Q214" s="7">
        <f t="shared" si="144"/>
        <v>4.5</v>
      </c>
      <c r="R214" s="8">
        <v>24.95</v>
      </c>
      <c r="S214" s="5">
        <v>24.95</v>
      </c>
      <c r="T214" s="6">
        <f t="shared" si="145"/>
        <v>0</v>
      </c>
      <c r="U214" s="7">
        <f t="shared" si="146"/>
        <v>0</v>
      </c>
      <c r="V214" s="8">
        <v>19.989999999999998</v>
      </c>
      <c r="W214" s="5">
        <v>19.989999999999998</v>
      </c>
      <c r="X214" s="6">
        <f t="shared" si="147"/>
        <v>0</v>
      </c>
      <c r="Y214" s="7">
        <f t="shared" si="148"/>
        <v>0</v>
      </c>
      <c r="Z214" s="8">
        <v>23.99</v>
      </c>
      <c r="AA214" s="5">
        <v>23.99</v>
      </c>
      <c r="AB214" s="6">
        <f t="shared" si="149"/>
        <v>0</v>
      </c>
      <c r="AC214" s="7">
        <f t="shared" si="150"/>
        <v>0</v>
      </c>
      <c r="AD214" s="8">
        <v>19.989999999999998</v>
      </c>
      <c r="AE214" s="5">
        <v>19.989999999999998</v>
      </c>
      <c r="AF214" s="6">
        <f t="shared" si="151"/>
        <v>0</v>
      </c>
      <c r="AG214" s="7">
        <f t="shared" si="152"/>
        <v>0</v>
      </c>
      <c r="AH214" s="8">
        <v>19.989999999999998</v>
      </c>
      <c r="AI214" s="5">
        <v>19.989999999999998</v>
      </c>
      <c r="AJ214" s="6">
        <f t="shared" si="153"/>
        <v>0</v>
      </c>
      <c r="AK214" s="7">
        <f t="shared" si="154"/>
        <v>0</v>
      </c>
      <c r="AL214" s="8">
        <v>21.99</v>
      </c>
      <c r="AM214" s="5">
        <v>22.99</v>
      </c>
      <c r="AN214" s="6">
        <f t="shared" si="155"/>
        <v>1</v>
      </c>
      <c r="AO214" s="7">
        <f t="shared" si="156"/>
        <v>4.5</v>
      </c>
      <c r="AP214" s="8">
        <v>21.99</v>
      </c>
      <c r="AQ214" s="5">
        <v>22.99</v>
      </c>
      <c r="AR214" s="6">
        <f t="shared" si="157"/>
        <v>1</v>
      </c>
      <c r="AS214" s="7">
        <f t="shared" si="158"/>
        <v>4.5</v>
      </c>
      <c r="AT214" s="8">
        <v>19.989999999999998</v>
      </c>
      <c r="AU214" s="5">
        <v>19.989999999999998</v>
      </c>
      <c r="AV214" s="6">
        <f t="shared" si="159"/>
        <v>0</v>
      </c>
      <c r="AW214" s="7">
        <f t="shared" si="160"/>
        <v>0</v>
      </c>
      <c r="AX214" s="8">
        <v>19.989999999999998</v>
      </c>
      <c r="AY214" s="5">
        <v>19.989999999999998</v>
      </c>
      <c r="AZ214" s="6">
        <f t="shared" si="161"/>
        <v>0</v>
      </c>
      <c r="BA214" s="7">
        <f t="shared" si="162"/>
        <v>0</v>
      </c>
      <c r="BB214" s="8">
        <v>19.989999999999998</v>
      </c>
      <c r="BC214" s="5">
        <v>19.989999999999998</v>
      </c>
      <c r="BD214" s="6">
        <f t="shared" si="163"/>
        <v>0</v>
      </c>
      <c r="BE214" s="7">
        <f t="shared" si="164"/>
        <v>0</v>
      </c>
      <c r="BF214" s="8">
        <v>19.989999999999998</v>
      </c>
      <c r="BG214" s="5">
        <v>19.989999999999998</v>
      </c>
      <c r="BH214" s="6">
        <f t="shared" si="165"/>
        <v>0</v>
      </c>
      <c r="BI214" s="7">
        <f t="shared" si="166"/>
        <v>0</v>
      </c>
      <c r="BJ214" s="8">
        <v>19.489999999999998</v>
      </c>
      <c r="BK214" s="5">
        <v>18.989999999999998</v>
      </c>
      <c r="BL214" s="6">
        <f t="shared" si="167"/>
        <v>-0.5</v>
      </c>
      <c r="BM214" s="7">
        <f t="shared" si="168"/>
        <v>-2.6</v>
      </c>
      <c r="BN214" s="8">
        <v>22.99</v>
      </c>
      <c r="BO214" s="5">
        <v>22.99</v>
      </c>
      <c r="BP214" s="6">
        <f t="shared" si="169"/>
        <v>0</v>
      </c>
      <c r="BQ214" s="7">
        <f t="shared" si="170"/>
        <v>0</v>
      </c>
      <c r="BR214" s="8">
        <v>19.989999999999998</v>
      </c>
      <c r="BS214" s="5">
        <v>19.989999999999998</v>
      </c>
      <c r="BT214" s="6">
        <f t="shared" si="171"/>
        <v>0</v>
      </c>
      <c r="BU214" s="7">
        <f t="shared" si="172"/>
        <v>0</v>
      </c>
      <c r="BV214">
        <f t="shared" si="132"/>
        <v>19.489999999999998</v>
      </c>
      <c r="BW214">
        <f t="shared" si="132"/>
        <v>18.989999999999998</v>
      </c>
      <c r="BX214">
        <f t="shared" si="133"/>
        <v>24.95</v>
      </c>
      <c r="BY214">
        <f t="shared" si="133"/>
        <v>24.95</v>
      </c>
      <c r="BZ214">
        <f t="shared" si="134"/>
        <v>21.02</v>
      </c>
      <c r="CA214">
        <f t="shared" si="134"/>
        <v>21.16</v>
      </c>
      <c r="CB214">
        <f t="shared" si="135"/>
        <v>1.61</v>
      </c>
      <c r="CC214">
        <f t="shared" si="135"/>
        <v>1.79</v>
      </c>
      <c r="CD214">
        <f t="shared" si="137"/>
        <v>5.46</v>
      </c>
      <c r="CE214">
        <f t="shared" si="137"/>
        <v>5.96</v>
      </c>
      <c r="CF214">
        <f t="shared" si="136"/>
        <v>26</v>
      </c>
      <c r="CG214">
        <f t="shared" si="136"/>
        <v>28.2</v>
      </c>
      <c r="CH214" s="20" t="b">
        <f t="shared" si="173"/>
        <v>1</v>
      </c>
    </row>
    <row r="215" spans="1:86" x14ac:dyDescent="0.25">
      <c r="A215" s="31" t="s">
        <v>287</v>
      </c>
      <c r="B215" s="31" t="s">
        <v>274</v>
      </c>
      <c r="C215" s="32">
        <v>75299</v>
      </c>
      <c r="D215" s="32" t="b">
        <f t="shared" si="138"/>
        <v>1</v>
      </c>
      <c r="E215" s="32" t="b">
        <f t="shared" si="138"/>
        <v>1</v>
      </c>
      <c r="F215" s="4">
        <v>29.99</v>
      </c>
      <c r="G215" s="5">
        <v>29.99</v>
      </c>
      <c r="H215" s="6">
        <f t="shared" si="139"/>
        <v>0</v>
      </c>
      <c r="I215" s="7">
        <f t="shared" si="140"/>
        <v>0</v>
      </c>
      <c r="J215" s="8">
        <v>29.99</v>
      </c>
      <c r="K215" s="5">
        <v>29.99</v>
      </c>
      <c r="L215" s="6">
        <f t="shared" si="141"/>
        <v>0</v>
      </c>
      <c r="M215" s="7">
        <f t="shared" si="142"/>
        <v>0</v>
      </c>
      <c r="N215" s="8">
        <v>34.99</v>
      </c>
      <c r="O215" s="5">
        <v>34.99</v>
      </c>
      <c r="P215" s="6">
        <f t="shared" si="143"/>
        <v>0</v>
      </c>
      <c r="Q215" s="7">
        <f t="shared" si="144"/>
        <v>0</v>
      </c>
      <c r="R215" s="8">
        <v>34.950000000000003</v>
      </c>
      <c r="S215" s="5">
        <v>34.950000000000003</v>
      </c>
      <c r="T215" s="6">
        <f t="shared" si="145"/>
        <v>0</v>
      </c>
      <c r="U215" s="7">
        <f t="shared" si="146"/>
        <v>0</v>
      </c>
      <c r="V215" s="8">
        <v>29.99</v>
      </c>
      <c r="W215" s="5">
        <v>29.99</v>
      </c>
      <c r="X215" s="6">
        <f t="shared" si="147"/>
        <v>0</v>
      </c>
      <c r="Y215" s="7">
        <f t="shared" si="148"/>
        <v>0</v>
      </c>
      <c r="Z215" s="8">
        <v>34.99</v>
      </c>
      <c r="AA215" s="5">
        <v>34.99</v>
      </c>
      <c r="AB215" s="6">
        <f t="shared" si="149"/>
        <v>0</v>
      </c>
      <c r="AC215" s="7">
        <f t="shared" si="150"/>
        <v>0</v>
      </c>
      <c r="AD215" s="8">
        <v>29.99</v>
      </c>
      <c r="AE215" s="5">
        <v>29.99</v>
      </c>
      <c r="AF215" s="6">
        <f t="shared" si="151"/>
        <v>0</v>
      </c>
      <c r="AG215" s="7">
        <f t="shared" si="152"/>
        <v>0</v>
      </c>
      <c r="AH215" s="8">
        <v>29.99</v>
      </c>
      <c r="AI215" s="5">
        <v>29.99</v>
      </c>
      <c r="AJ215" s="6">
        <f t="shared" si="153"/>
        <v>0</v>
      </c>
      <c r="AK215" s="7">
        <f t="shared" si="154"/>
        <v>0</v>
      </c>
      <c r="AL215" s="8">
        <v>34.99</v>
      </c>
      <c r="AM215" s="5">
        <v>34.99</v>
      </c>
      <c r="AN215" s="6">
        <f t="shared" si="155"/>
        <v>0</v>
      </c>
      <c r="AO215" s="7">
        <f t="shared" si="156"/>
        <v>0</v>
      </c>
      <c r="AP215" s="8">
        <v>34.99</v>
      </c>
      <c r="AQ215" s="5">
        <v>34.99</v>
      </c>
      <c r="AR215" s="6">
        <f t="shared" si="157"/>
        <v>0</v>
      </c>
      <c r="AS215" s="7">
        <f t="shared" si="158"/>
        <v>0</v>
      </c>
      <c r="AT215" s="8">
        <v>29.99</v>
      </c>
      <c r="AU215" s="5">
        <v>29.99</v>
      </c>
      <c r="AV215" s="6">
        <f t="shared" si="159"/>
        <v>0</v>
      </c>
      <c r="AW215" s="7">
        <f t="shared" si="160"/>
        <v>0</v>
      </c>
      <c r="AX215" s="8">
        <v>29.99</v>
      </c>
      <c r="AY215" s="5">
        <v>29.99</v>
      </c>
      <c r="AZ215" s="6">
        <f t="shared" si="161"/>
        <v>0</v>
      </c>
      <c r="BA215" s="7">
        <f t="shared" si="162"/>
        <v>0</v>
      </c>
      <c r="BB215" s="8">
        <v>29.99</v>
      </c>
      <c r="BC215" s="5">
        <v>29.99</v>
      </c>
      <c r="BD215" s="6">
        <f t="shared" si="163"/>
        <v>0</v>
      </c>
      <c r="BE215" s="7">
        <f t="shared" si="164"/>
        <v>0</v>
      </c>
      <c r="BF215" s="8">
        <v>29.99</v>
      </c>
      <c r="BG215" s="5">
        <v>29.99</v>
      </c>
      <c r="BH215" s="6">
        <f t="shared" si="165"/>
        <v>0</v>
      </c>
      <c r="BI215" s="7">
        <f t="shared" si="166"/>
        <v>0</v>
      </c>
      <c r="BJ215" s="8">
        <v>29.49</v>
      </c>
      <c r="BK215" s="5">
        <v>27.99</v>
      </c>
      <c r="BL215" s="6">
        <f t="shared" si="167"/>
        <v>-1.5</v>
      </c>
      <c r="BM215" s="7">
        <f t="shared" si="168"/>
        <v>-5.0999999999999996</v>
      </c>
      <c r="BN215" s="8">
        <v>31.99</v>
      </c>
      <c r="BO215" s="5">
        <v>31.99</v>
      </c>
      <c r="BP215" s="6">
        <f t="shared" si="169"/>
        <v>0</v>
      </c>
      <c r="BQ215" s="7">
        <f t="shared" si="170"/>
        <v>0</v>
      </c>
      <c r="BR215" s="8">
        <v>29.99</v>
      </c>
      <c r="BS215" s="5">
        <v>29.99</v>
      </c>
      <c r="BT215" s="6">
        <f t="shared" si="171"/>
        <v>0</v>
      </c>
      <c r="BU215" s="7">
        <f t="shared" si="172"/>
        <v>0</v>
      </c>
      <c r="BV215">
        <f t="shared" si="132"/>
        <v>29.49</v>
      </c>
      <c r="BW215">
        <f t="shared" si="132"/>
        <v>27.99</v>
      </c>
      <c r="BX215">
        <f t="shared" si="133"/>
        <v>34.99</v>
      </c>
      <c r="BY215">
        <f t="shared" si="133"/>
        <v>34.99</v>
      </c>
      <c r="BZ215">
        <f t="shared" si="134"/>
        <v>31.55</v>
      </c>
      <c r="CA215">
        <f t="shared" si="134"/>
        <v>31.46</v>
      </c>
      <c r="CB215">
        <f t="shared" si="135"/>
        <v>2.27</v>
      </c>
      <c r="CC215">
        <f t="shared" si="135"/>
        <v>2.38</v>
      </c>
      <c r="CD215">
        <f t="shared" si="137"/>
        <v>5.5</v>
      </c>
      <c r="CE215">
        <f t="shared" si="137"/>
        <v>7</v>
      </c>
      <c r="CF215">
        <f t="shared" si="136"/>
        <v>17.399999999999999</v>
      </c>
      <c r="CG215">
        <f t="shared" si="136"/>
        <v>22.3</v>
      </c>
      <c r="CH215" s="20" t="b">
        <f t="shared" si="173"/>
        <v>1</v>
      </c>
    </row>
    <row r="216" spans="1:86" x14ac:dyDescent="0.25">
      <c r="A216" s="31" t="s">
        <v>288</v>
      </c>
      <c r="B216" s="31" t="s">
        <v>274</v>
      </c>
      <c r="C216" s="32">
        <v>75300</v>
      </c>
      <c r="D216" s="32" t="b">
        <f t="shared" si="138"/>
        <v>1</v>
      </c>
      <c r="E216" s="32" t="b">
        <f t="shared" si="138"/>
        <v>1</v>
      </c>
      <c r="F216" s="4">
        <v>44.99</v>
      </c>
      <c r="G216" s="5">
        <v>39.99</v>
      </c>
      <c r="H216" s="6">
        <f t="shared" si="139"/>
        <v>-5</v>
      </c>
      <c r="I216" s="7">
        <f t="shared" si="140"/>
        <v>-11.1</v>
      </c>
      <c r="J216" s="8">
        <v>39.99</v>
      </c>
      <c r="K216" s="5">
        <v>39.99</v>
      </c>
      <c r="L216" s="6">
        <f t="shared" si="141"/>
        <v>0</v>
      </c>
      <c r="M216" s="7">
        <f t="shared" si="142"/>
        <v>0</v>
      </c>
      <c r="N216" s="8">
        <v>47.99</v>
      </c>
      <c r="O216" s="5">
        <v>46.99</v>
      </c>
      <c r="P216" s="6">
        <f t="shared" si="143"/>
        <v>-1</v>
      </c>
      <c r="Q216" s="7">
        <f t="shared" si="144"/>
        <v>-2.1</v>
      </c>
      <c r="R216" s="8">
        <v>49.95</v>
      </c>
      <c r="S216" s="5">
        <v>49.95</v>
      </c>
      <c r="T216" s="6">
        <f t="shared" si="145"/>
        <v>0</v>
      </c>
      <c r="U216" s="7">
        <f t="shared" si="146"/>
        <v>0</v>
      </c>
      <c r="V216" s="8">
        <v>39.99</v>
      </c>
      <c r="W216" s="5">
        <v>39.99</v>
      </c>
      <c r="X216" s="6">
        <f t="shared" si="147"/>
        <v>0</v>
      </c>
      <c r="Y216" s="7">
        <f t="shared" si="148"/>
        <v>0</v>
      </c>
      <c r="Z216" s="8">
        <v>47.99</v>
      </c>
      <c r="AA216" s="5">
        <v>47.99</v>
      </c>
      <c r="AB216" s="6">
        <f t="shared" si="149"/>
        <v>0</v>
      </c>
      <c r="AC216" s="7">
        <f t="shared" si="150"/>
        <v>0</v>
      </c>
      <c r="AD216" s="8">
        <v>39.99</v>
      </c>
      <c r="AE216" s="5">
        <v>39.99</v>
      </c>
      <c r="AF216" s="6">
        <f t="shared" si="151"/>
        <v>0</v>
      </c>
      <c r="AG216" s="7">
        <f t="shared" si="152"/>
        <v>0</v>
      </c>
      <c r="AH216" s="8">
        <v>39.99</v>
      </c>
      <c r="AI216" s="5">
        <v>39.99</v>
      </c>
      <c r="AJ216" s="6">
        <f t="shared" si="153"/>
        <v>0</v>
      </c>
      <c r="AK216" s="7">
        <f t="shared" si="154"/>
        <v>0</v>
      </c>
      <c r="AL216" s="8">
        <v>47.99</v>
      </c>
      <c r="AM216" s="5">
        <v>46.99</v>
      </c>
      <c r="AN216" s="6">
        <f t="shared" si="155"/>
        <v>-1</v>
      </c>
      <c r="AO216" s="7">
        <f t="shared" si="156"/>
        <v>-2.1</v>
      </c>
      <c r="AP216" s="8">
        <v>47.99</v>
      </c>
      <c r="AQ216" s="5">
        <v>46.99</v>
      </c>
      <c r="AR216" s="6">
        <f t="shared" si="157"/>
        <v>-1</v>
      </c>
      <c r="AS216" s="7">
        <f t="shared" si="158"/>
        <v>-2.1</v>
      </c>
      <c r="AT216" s="8">
        <v>44.99</v>
      </c>
      <c r="AU216" s="5">
        <v>39.99</v>
      </c>
      <c r="AV216" s="6">
        <f t="shared" si="159"/>
        <v>-5</v>
      </c>
      <c r="AW216" s="7">
        <f t="shared" si="160"/>
        <v>-11.1</v>
      </c>
      <c r="AX216" s="8">
        <v>44.99</v>
      </c>
      <c r="AY216" s="5">
        <v>39.99</v>
      </c>
      <c r="AZ216" s="6">
        <f t="shared" si="161"/>
        <v>-5</v>
      </c>
      <c r="BA216" s="7">
        <f t="shared" si="162"/>
        <v>-11.1</v>
      </c>
      <c r="BB216" s="8">
        <v>39.99</v>
      </c>
      <c r="BC216" s="5">
        <v>39.99</v>
      </c>
      <c r="BD216" s="6">
        <f t="shared" si="163"/>
        <v>0</v>
      </c>
      <c r="BE216" s="7">
        <f t="shared" si="164"/>
        <v>0</v>
      </c>
      <c r="BF216" s="8">
        <v>39.99</v>
      </c>
      <c r="BG216" s="5">
        <v>39.99</v>
      </c>
      <c r="BH216" s="6">
        <f t="shared" si="165"/>
        <v>0</v>
      </c>
      <c r="BI216" s="7">
        <f t="shared" si="166"/>
        <v>0</v>
      </c>
      <c r="BJ216" s="8">
        <v>39.99</v>
      </c>
      <c r="BK216" s="5">
        <v>39.99</v>
      </c>
      <c r="BL216" s="6">
        <f t="shared" si="167"/>
        <v>0</v>
      </c>
      <c r="BM216" s="7">
        <f t="shared" si="168"/>
        <v>0</v>
      </c>
      <c r="BN216" s="8">
        <v>44.99</v>
      </c>
      <c r="BO216" s="5">
        <v>44.99</v>
      </c>
      <c r="BP216" s="6">
        <f t="shared" si="169"/>
        <v>0</v>
      </c>
      <c r="BQ216" s="7">
        <f t="shared" si="170"/>
        <v>0</v>
      </c>
      <c r="BR216" s="8">
        <v>39.99</v>
      </c>
      <c r="BS216" s="5">
        <v>39.99</v>
      </c>
      <c r="BT216" s="6">
        <f t="shared" si="171"/>
        <v>0</v>
      </c>
      <c r="BU216" s="7">
        <f t="shared" si="172"/>
        <v>0</v>
      </c>
      <c r="BV216">
        <f t="shared" si="132"/>
        <v>39.99</v>
      </c>
      <c r="BW216">
        <f t="shared" si="132"/>
        <v>39.99</v>
      </c>
      <c r="BX216">
        <f t="shared" si="133"/>
        <v>49.95</v>
      </c>
      <c r="BY216">
        <f t="shared" si="133"/>
        <v>49.95</v>
      </c>
      <c r="BZ216">
        <f t="shared" si="134"/>
        <v>43.63</v>
      </c>
      <c r="CA216">
        <f t="shared" si="134"/>
        <v>42.58</v>
      </c>
      <c r="CB216">
        <f t="shared" si="135"/>
        <v>3.67</v>
      </c>
      <c r="CC216">
        <f t="shared" si="135"/>
        <v>3.61</v>
      </c>
      <c r="CD216">
        <f t="shared" si="137"/>
        <v>9.9600000000000009</v>
      </c>
      <c r="CE216">
        <f t="shared" si="137"/>
        <v>9.9600000000000009</v>
      </c>
      <c r="CF216">
        <f t="shared" si="136"/>
        <v>22.8</v>
      </c>
      <c r="CG216">
        <f t="shared" si="136"/>
        <v>23.4</v>
      </c>
      <c r="CH216" s="20" t="b">
        <f t="shared" si="173"/>
        <v>1</v>
      </c>
    </row>
    <row r="217" spans="1:86" x14ac:dyDescent="0.25">
      <c r="A217" s="31" t="s">
        <v>289</v>
      </c>
      <c r="B217" s="31" t="s">
        <v>274</v>
      </c>
      <c r="C217" s="32">
        <v>75301</v>
      </c>
      <c r="D217" s="32" t="b">
        <f t="shared" si="138"/>
        <v>1</v>
      </c>
      <c r="E217" s="32" t="b">
        <f t="shared" si="138"/>
        <v>1</v>
      </c>
      <c r="F217" s="4">
        <v>54.99</v>
      </c>
      <c r="G217" s="5">
        <v>49.99</v>
      </c>
      <c r="H217" s="6">
        <f t="shared" si="139"/>
        <v>-5</v>
      </c>
      <c r="I217" s="7">
        <f t="shared" si="140"/>
        <v>-9.1</v>
      </c>
      <c r="J217" s="8">
        <v>49.99</v>
      </c>
      <c r="K217" s="5">
        <v>49.99</v>
      </c>
      <c r="L217" s="6">
        <f t="shared" si="141"/>
        <v>0</v>
      </c>
      <c r="M217" s="7">
        <f t="shared" si="142"/>
        <v>0</v>
      </c>
      <c r="N217" s="8">
        <v>59.99</v>
      </c>
      <c r="O217" s="5">
        <v>57.99</v>
      </c>
      <c r="P217" s="6">
        <f t="shared" si="143"/>
        <v>-2</v>
      </c>
      <c r="Q217" s="7">
        <f t="shared" si="144"/>
        <v>-3.3</v>
      </c>
      <c r="R217" s="8">
        <v>59.95</v>
      </c>
      <c r="S217" s="5">
        <v>59.95</v>
      </c>
      <c r="T217" s="6">
        <f t="shared" si="145"/>
        <v>0</v>
      </c>
      <c r="U217" s="7">
        <f t="shared" si="146"/>
        <v>0</v>
      </c>
      <c r="V217" s="8">
        <v>49.99</v>
      </c>
      <c r="W217" s="5">
        <v>49.99</v>
      </c>
      <c r="X217" s="6">
        <f t="shared" si="147"/>
        <v>0</v>
      </c>
      <c r="Y217" s="7">
        <f t="shared" si="148"/>
        <v>0</v>
      </c>
      <c r="Z217" s="8">
        <v>59.99</v>
      </c>
      <c r="AA217" s="5">
        <v>59.99</v>
      </c>
      <c r="AB217" s="6">
        <f t="shared" si="149"/>
        <v>0</v>
      </c>
      <c r="AC217" s="7">
        <f t="shared" si="150"/>
        <v>0</v>
      </c>
      <c r="AD217" s="8">
        <v>52.99</v>
      </c>
      <c r="AE217" s="5">
        <v>49.99</v>
      </c>
      <c r="AF217" s="6">
        <f t="shared" si="151"/>
        <v>-3</v>
      </c>
      <c r="AG217" s="7">
        <f t="shared" si="152"/>
        <v>-5.7</v>
      </c>
      <c r="AH217" s="8">
        <v>49.99</v>
      </c>
      <c r="AI217" s="5">
        <v>49.99</v>
      </c>
      <c r="AJ217" s="6">
        <f t="shared" si="153"/>
        <v>0</v>
      </c>
      <c r="AK217" s="7">
        <f t="shared" si="154"/>
        <v>0</v>
      </c>
      <c r="AL217" s="8">
        <v>59.99</v>
      </c>
      <c r="AM217" s="5">
        <v>57.99</v>
      </c>
      <c r="AN217" s="6">
        <f t="shared" si="155"/>
        <v>-2</v>
      </c>
      <c r="AO217" s="7">
        <f t="shared" si="156"/>
        <v>-3.3</v>
      </c>
      <c r="AP217" s="8">
        <v>59.99</v>
      </c>
      <c r="AQ217" s="5">
        <v>57.99</v>
      </c>
      <c r="AR217" s="6">
        <f t="shared" si="157"/>
        <v>-2</v>
      </c>
      <c r="AS217" s="7">
        <f t="shared" si="158"/>
        <v>-3.3</v>
      </c>
      <c r="AT217" s="8">
        <v>54.99</v>
      </c>
      <c r="AU217" s="5">
        <v>49.99</v>
      </c>
      <c r="AV217" s="6">
        <f t="shared" si="159"/>
        <v>-5</v>
      </c>
      <c r="AW217" s="7">
        <f t="shared" si="160"/>
        <v>-9.1</v>
      </c>
      <c r="AX217" s="8">
        <v>54.99</v>
      </c>
      <c r="AY217" s="5">
        <v>49.99</v>
      </c>
      <c r="AZ217" s="6">
        <f t="shared" si="161"/>
        <v>-5</v>
      </c>
      <c r="BA217" s="7">
        <f t="shared" si="162"/>
        <v>-9.1</v>
      </c>
      <c r="BB217" s="8">
        <v>49.99</v>
      </c>
      <c r="BC217" s="5">
        <v>49.99</v>
      </c>
      <c r="BD217" s="6">
        <f t="shared" si="163"/>
        <v>0</v>
      </c>
      <c r="BE217" s="7">
        <f t="shared" si="164"/>
        <v>0</v>
      </c>
      <c r="BF217" s="8">
        <v>49.99</v>
      </c>
      <c r="BG217" s="5">
        <v>49.99</v>
      </c>
      <c r="BH217" s="6">
        <f t="shared" si="165"/>
        <v>0</v>
      </c>
      <c r="BI217" s="7">
        <f t="shared" si="166"/>
        <v>0</v>
      </c>
      <c r="BJ217" s="8">
        <v>50.99</v>
      </c>
      <c r="BK217" s="5">
        <v>49.99</v>
      </c>
      <c r="BL217" s="6">
        <f t="shared" si="167"/>
        <v>-1</v>
      </c>
      <c r="BM217" s="7">
        <f t="shared" si="168"/>
        <v>-2</v>
      </c>
      <c r="BN217" s="8">
        <v>54.99</v>
      </c>
      <c r="BO217" s="5">
        <v>54.99</v>
      </c>
      <c r="BP217" s="6">
        <f t="shared" si="169"/>
        <v>0</v>
      </c>
      <c r="BQ217" s="7">
        <f t="shared" si="170"/>
        <v>0</v>
      </c>
      <c r="BR217" s="8">
        <v>49.99</v>
      </c>
      <c r="BS217" s="5">
        <v>49.99</v>
      </c>
      <c r="BT217" s="6">
        <f t="shared" si="171"/>
        <v>0</v>
      </c>
      <c r="BU217" s="7">
        <f t="shared" si="172"/>
        <v>0</v>
      </c>
      <c r="BV217">
        <f t="shared" si="132"/>
        <v>49.99</v>
      </c>
      <c r="BW217">
        <f t="shared" si="132"/>
        <v>49.99</v>
      </c>
      <c r="BX217">
        <f t="shared" si="133"/>
        <v>59.99</v>
      </c>
      <c r="BY217">
        <f t="shared" si="133"/>
        <v>59.99</v>
      </c>
      <c r="BZ217">
        <f t="shared" si="134"/>
        <v>54.34</v>
      </c>
      <c r="CA217">
        <f t="shared" si="134"/>
        <v>52.87</v>
      </c>
      <c r="CB217">
        <f t="shared" si="135"/>
        <v>4.1100000000000003</v>
      </c>
      <c r="CC217">
        <f t="shared" si="135"/>
        <v>4.0199999999999996</v>
      </c>
      <c r="CD217">
        <f t="shared" si="137"/>
        <v>10</v>
      </c>
      <c r="CE217">
        <f t="shared" si="137"/>
        <v>10</v>
      </c>
      <c r="CF217">
        <f t="shared" si="136"/>
        <v>18.399999999999999</v>
      </c>
      <c r="CG217">
        <f t="shared" si="136"/>
        <v>18.899999999999999</v>
      </c>
      <c r="CH217" s="20" t="b">
        <f t="shared" si="173"/>
        <v>1</v>
      </c>
    </row>
    <row r="218" spans="1:86" x14ac:dyDescent="0.25">
      <c r="A218" s="31" t="s">
        <v>290</v>
      </c>
      <c r="B218" s="31" t="s">
        <v>274</v>
      </c>
      <c r="C218" s="32">
        <v>75302</v>
      </c>
      <c r="D218" s="32" t="b">
        <f t="shared" si="138"/>
        <v>1</v>
      </c>
      <c r="E218" s="32" t="b">
        <f t="shared" si="138"/>
        <v>1</v>
      </c>
      <c r="F218" s="4">
        <v>79.989999999999995</v>
      </c>
      <c r="G218" s="5">
        <v>79.989999999999995</v>
      </c>
      <c r="H218" s="6">
        <f t="shared" si="139"/>
        <v>0</v>
      </c>
      <c r="I218" s="7">
        <f t="shared" si="140"/>
        <v>0</v>
      </c>
      <c r="J218" s="8">
        <v>79.989999999999995</v>
      </c>
      <c r="K218" s="5">
        <v>79.989999999999995</v>
      </c>
      <c r="L218" s="6">
        <f t="shared" si="141"/>
        <v>0</v>
      </c>
      <c r="M218" s="7">
        <f t="shared" si="142"/>
        <v>0</v>
      </c>
      <c r="N218" s="8">
        <v>94.99</v>
      </c>
      <c r="O218" s="5">
        <v>92.99</v>
      </c>
      <c r="P218" s="6">
        <f t="shared" si="143"/>
        <v>-2</v>
      </c>
      <c r="Q218" s="7">
        <f t="shared" si="144"/>
        <v>-2.1</v>
      </c>
      <c r="R218" s="8">
        <v>99.95</v>
      </c>
      <c r="S218" s="5">
        <v>99.95</v>
      </c>
      <c r="T218" s="6">
        <f t="shared" si="145"/>
        <v>0</v>
      </c>
      <c r="U218" s="7">
        <f t="shared" si="146"/>
        <v>0</v>
      </c>
      <c r="V218" s="8">
        <v>84.99</v>
      </c>
      <c r="W218" s="5">
        <v>79.989999999999995</v>
      </c>
      <c r="X218" s="6">
        <f t="shared" si="147"/>
        <v>-5</v>
      </c>
      <c r="Y218" s="7">
        <f t="shared" si="148"/>
        <v>-5.9</v>
      </c>
      <c r="Z218" s="8">
        <v>99.99</v>
      </c>
      <c r="AA218" s="5">
        <v>99.99</v>
      </c>
      <c r="AB218" s="6">
        <f t="shared" si="149"/>
        <v>0</v>
      </c>
      <c r="AC218" s="7">
        <f t="shared" si="150"/>
        <v>0</v>
      </c>
      <c r="AD218" s="8">
        <v>79.989999999999995</v>
      </c>
      <c r="AE218" s="5">
        <v>79.989999999999995</v>
      </c>
      <c r="AF218" s="6">
        <f t="shared" si="151"/>
        <v>0</v>
      </c>
      <c r="AG218" s="7">
        <f t="shared" si="152"/>
        <v>0</v>
      </c>
      <c r="AH218" s="8">
        <v>80.989999999999995</v>
      </c>
      <c r="AI218" s="5">
        <v>79.989999999999995</v>
      </c>
      <c r="AJ218" s="6">
        <f t="shared" si="153"/>
        <v>-1</v>
      </c>
      <c r="AK218" s="7">
        <f t="shared" si="154"/>
        <v>-1.2</v>
      </c>
      <c r="AL218" s="8">
        <v>94.99</v>
      </c>
      <c r="AM218" s="5">
        <v>92.99</v>
      </c>
      <c r="AN218" s="6">
        <f t="shared" si="155"/>
        <v>-2</v>
      </c>
      <c r="AO218" s="7">
        <f t="shared" si="156"/>
        <v>-2.1</v>
      </c>
      <c r="AP218" s="8">
        <v>94.99</v>
      </c>
      <c r="AQ218" s="5">
        <v>92.99</v>
      </c>
      <c r="AR218" s="6">
        <f t="shared" si="157"/>
        <v>-2</v>
      </c>
      <c r="AS218" s="7">
        <f t="shared" si="158"/>
        <v>-2.1</v>
      </c>
      <c r="AT218" s="8">
        <v>79.989999999999995</v>
      </c>
      <c r="AU218" s="5">
        <v>79.989999999999995</v>
      </c>
      <c r="AV218" s="6">
        <f t="shared" si="159"/>
        <v>0</v>
      </c>
      <c r="AW218" s="7">
        <f t="shared" si="160"/>
        <v>0</v>
      </c>
      <c r="AX218" s="8">
        <v>79.989999999999995</v>
      </c>
      <c r="AY218" s="5">
        <v>79.989999999999995</v>
      </c>
      <c r="AZ218" s="6">
        <f t="shared" si="161"/>
        <v>0</v>
      </c>
      <c r="BA218" s="7">
        <f t="shared" si="162"/>
        <v>0</v>
      </c>
      <c r="BB218" s="8">
        <v>79.989999999999995</v>
      </c>
      <c r="BC218" s="5">
        <v>79.989999999999995</v>
      </c>
      <c r="BD218" s="6">
        <f t="shared" si="163"/>
        <v>0</v>
      </c>
      <c r="BE218" s="7">
        <f t="shared" si="164"/>
        <v>0</v>
      </c>
      <c r="BF218" s="8">
        <v>89.99</v>
      </c>
      <c r="BG218" s="5">
        <v>79.989999999999995</v>
      </c>
      <c r="BH218" s="6">
        <f t="shared" si="165"/>
        <v>-10</v>
      </c>
      <c r="BI218" s="7">
        <f t="shared" si="166"/>
        <v>-11.1</v>
      </c>
      <c r="BJ218" s="8">
        <v>82.99</v>
      </c>
      <c r="BK218" s="5">
        <v>79.989999999999995</v>
      </c>
      <c r="BL218" s="6">
        <f t="shared" si="167"/>
        <v>-3</v>
      </c>
      <c r="BM218" s="7">
        <f t="shared" si="168"/>
        <v>-3.6</v>
      </c>
      <c r="BN218" s="8">
        <v>89.99</v>
      </c>
      <c r="BO218" s="5">
        <v>89.99</v>
      </c>
      <c r="BP218" s="6">
        <f t="shared" si="169"/>
        <v>0</v>
      </c>
      <c r="BQ218" s="7">
        <f t="shared" si="170"/>
        <v>0</v>
      </c>
      <c r="BR218" s="8">
        <v>89.99</v>
      </c>
      <c r="BS218" s="5">
        <v>79.989999999999995</v>
      </c>
      <c r="BT218" s="6">
        <f t="shared" si="171"/>
        <v>-10</v>
      </c>
      <c r="BU218" s="7">
        <f t="shared" si="172"/>
        <v>-11.1</v>
      </c>
      <c r="BV218">
        <f t="shared" si="132"/>
        <v>79.989999999999995</v>
      </c>
      <c r="BW218">
        <f t="shared" si="132"/>
        <v>79.989999999999995</v>
      </c>
      <c r="BX218">
        <f t="shared" si="133"/>
        <v>99.99</v>
      </c>
      <c r="BY218">
        <f t="shared" si="133"/>
        <v>99.99</v>
      </c>
      <c r="BZ218">
        <f t="shared" si="134"/>
        <v>87.28</v>
      </c>
      <c r="CA218">
        <f t="shared" si="134"/>
        <v>85.22</v>
      </c>
      <c r="CB218">
        <f t="shared" si="135"/>
        <v>7.29</v>
      </c>
      <c r="CC218">
        <f t="shared" si="135"/>
        <v>7.44</v>
      </c>
      <c r="CD218">
        <f t="shared" si="137"/>
        <v>20</v>
      </c>
      <c r="CE218">
        <f t="shared" si="137"/>
        <v>20</v>
      </c>
      <c r="CF218">
        <f t="shared" si="136"/>
        <v>22.9</v>
      </c>
      <c r="CG218">
        <f t="shared" si="136"/>
        <v>23.5</v>
      </c>
      <c r="CH218" s="20" t="b">
        <f t="shared" si="173"/>
        <v>1</v>
      </c>
    </row>
    <row r="219" spans="1:86" x14ac:dyDescent="0.25">
      <c r="A219" s="31" t="s">
        <v>291</v>
      </c>
      <c r="B219" s="31" t="s">
        <v>274</v>
      </c>
      <c r="C219" s="32">
        <v>75304</v>
      </c>
      <c r="D219" s="32" t="b">
        <f t="shared" si="138"/>
        <v>1</v>
      </c>
      <c r="E219" s="32" t="b">
        <f t="shared" si="138"/>
        <v>1</v>
      </c>
      <c r="F219" s="4">
        <v>69.989999999999995</v>
      </c>
      <c r="G219" s="5">
        <v>69.989999999999995</v>
      </c>
      <c r="H219" s="6">
        <f t="shared" si="139"/>
        <v>0</v>
      </c>
      <c r="I219" s="7">
        <f t="shared" si="140"/>
        <v>0</v>
      </c>
      <c r="J219" s="8">
        <v>69.989999999999995</v>
      </c>
      <c r="K219" s="5">
        <v>69.989999999999995</v>
      </c>
      <c r="L219" s="6">
        <f t="shared" si="141"/>
        <v>0</v>
      </c>
      <c r="M219" s="7">
        <f t="shared" si="142"/>
        <v>0</v>
      </c>
      <c r="N219" s="8">
        <v>84.99</v>
      </c>
      <c r="O219" s="5">
        <v>79.989999999999995</v>
      </c>
      <c r="P219" s="6">
        <f t="shared" si="143"/>
        <v>-5</v>
      </c>
      <c r="Q219" s="7">
        <f t="shared" si="144"/>
        <v>-5.9</v>
      </c>
      <c r="R219" s="8">
        <v>89.95</v>
      </c>
      <c r="S219" s="5">
        <v>89.95</v>
      </c>
      <c r="T219" s="6">
        <f t="shared" si="145"/>
        <v>0</v>
      </c>
      <c r="U219" s="7">
        <f t="shared" si="146"/>
        <v>0</v>
      </c>
      <c r="V219" s="8">
        <v>69.989999999999995</v>
      </c>
      <c r="W219" s="5">
        <v>69.989999999999995</v>
      </c>
      <c r="X219" s="6">
        <f t="shared" si="147"/>
        <v>0</v>
      </c>
      <c r="Y219" s="7">
        <f t="shared" si="148"/>
        <v>0</v>
      </c>
      <c r="Z219" s="8">
        <v>84.99</v>
      </c>
      <c r="AA219" s="5">
        <v>84.99</v>
      </c>
      <c r="AB219" s="6">
        <f t="shared" si="149"/>
        <v>0</v>
      </c>
      <c r="AC219" s="7">
        <f t="shared" si="150"/>
        <v>0</v>
      </c>
      <c r="AD219" s="8">
        <v>69.989999999999995</v>
      </c>
      <c r="AE219" s="5">
        <v>69.989999999999995</v>
      </c>
      <c r="AF219" s="6">
        <f t="shared" si="151"/>
        <v>0</v>
      </c>
      <c r="AG219" s="7">
        <f t="shared" si="152"/>
        <v>0</v>
      </c>
      <c r="AH219" s="8">
        <v>70.989999999999995</v>
      </c>
      <c r="AI219" s="5">
        <v>69.989999999999995</v>
      </c>
      <c r="AJ219" s="6">
        <f t="shared" si="153"/>
        <v>-1</v>
      </c>
      <c r="AK219" s="7">
        <f t="shared" si="154"/>
        <v>-1.4</v>
      </c>
      <c r="AL219" s="8">
        <v>84.99</v>
      </c>
      <c r="AM219" s="5">
        <v>79.989999999999995</v>
      </c>
      <c r="AN219" s="6">
        <f t="shared" si="155"/>
        <v>-5</v>
      </c>
      <c r="AO219" s="7">
        <f t="shared" si="156"/>
        <v>-5.9</v>
      </c>
      <c r="AP219" s="8">
        <v>84.99</v>
      </c>
      <c r="AQ219" s="5">
        <v>79.989999999999995</v>
      </c>
      <c r="AR219" s="6">
        <f t="shared" si="157"/>
        <v>-5</v>
      </c>
      <c r="AS219" s="7">
        <f t="shared" si="158"/>
        <v>-5.9</v>
      </c>
      <c r="AT219" s="8">
        <v>69.989999999999995</v>
      </c>
      <c r="AU219" s="5">
        <v>69.989999999999995</v>
      </c>
      <c r="AV219" s="6">
        <f t="shared" si="159"/>
        <v>0</v>
      </c>
      <c r="AW219" s="7">
        <f t="shared" si="160"/>
        <v>0</v>
      </c>
      <c r="AX219" s="8">
        <v>69.989999999999995</v>
      </c>
      <c r="AY219" s="5">
        <v>69.989999999999995</v>
      </c>
      <c r="AZ219" s="6">
        <f t="shared" si="161"/>
        <v>0</v>
      </c>
      <c r="BA219" s="7">
        <f t="shared" si="162"/>
        <v>0</v>
      </c>
      <c r="BB219" s="8">
        <v>69.989999999999995</v>
      </c>
      <c r="BC219" s="5">
        <v>69.989999999999995</v>
      </c>
      <c r="BD219" s="6">
        <f t="shared" si="163"/>
        <v>0</v>
      </c>
      <c r="BE219" s="7">
        <f t="shared" si="164"/>
        <v>0</v>
      </c>
      <c r="BF219" s="8">
        <v>74.989999999999995</v>
      </c>
      <c r="BG219" s="5">
        <v>69.989999999999995</v>
      </c>
      <c r="BH219" s="6">
        <f t="shared" si="165"/>
        <v>-5</v>
      </c>
      <c r="BI219" s="7">
        <f t="shared" si="166"/>
        <v>-6.7</v>
      </c>
      <c r="BJ219" s="8">
        <v>72.989999999999995</v>
      </c>
      <c r="BK219" s="5">
        <v>69.989999999999995</v>
      </c>
      <c r="BL219" s="6">
        <f t="shared" si="167"/>
        <v>-3</v>
      </c>
      <c r="BM219" s="7">
        <f t="shared" si="168"/>
        <v>-4.0999999999999996</v>
      </c>
      <c r="BN219" s="8">
        <v>79.989999999999995</v>
      </c>
      <c r="BO219" s="5">
        <v>69.989999999999995</v>
      </c>
      <c r="BP219" s="6">
        <f t="shared" si="169"/>
        <v>-10</v>
      </c>
      <c r="BQ219" s="7">
        <f t="shared" si="170"/>
        <v>-12.5</v>
      </c>
      <c r="BR219" s="8">
        <v>74.989999999999995</v>
      </c>
      <c r="BS219" s="5">
        <v>69.989999999999995</v>
      </c>
      <c r="BT219" s="6">
        <f t="shared" si="171"/>
        <v>-5</v>
      </c>
      <c r="BU219" s="7">
        <f t="shared" si="172"/>
        <v>-6.7</v>
      </c>
      <c r="BV219">
        <f t="shared" si="132"/>
        <v>69.989999999999995</v>
      </c>
      <c r="BW219">
        <f t="shared" si="132"/>
        <v>69.989999999999995</v>
      </c>
      <c r="BX219">
        <f t="shared" si="133"/>
        <v>89.95</v>
      </c>
      <c r="BY219">
        <f t="shared" si="133"/>
        <v>89.95</v>
      </c>
      <c r="BZ219">
        <f t="shared" si="134"/>
        <v>76.11</v>
      </c>
      <c r="CA219">
        <f t="shared" si="134"/>
        <v>73.81</v>
      </c>
      <c r="CB219">
        <f t="shared" si="135"/>
        <v>6.96</v>
      </c>
      <c r="CC219">
        <f t="shared" si="135"/>
        <v>6.3</v>
      </c>
      <c r="CD219">
        <f t="shared" si="137"/>
        <v>19.96</v>
      </c>
      <c r="CE219">
        <f t="shared" si="137"/>
        <v>19.96</v>
      </c>
      <c r="CF219">
        <f t="shared" si="136"/>
        <v>26.2</v>
      </c>
      <c r="CG219">
        <f t="shared" si="136"/>
        <v>27</v>
      </c>
      <c r="CH219" s="20" t="b">
        <f t="shared" si="173"/>
        <v>1</v>
      </c>
    </row>
    <row r="220" spans="1:86" x14ac:dyDescent="0.25">
      <c r="A220" s="31" t="s">
        <v>292</v>
      </c>
      <c r="B220" s="31" t="s">
        <v>274</v>
      </c>
      <c r="C220" s="32">
        <v>75305</v>
      </c>
      <c r="D220" s="32" t="b">
        <f t="shared" si="138"/>
        <v>1</v>
      </c>
      <c r="E220" s="32" t="b">
        <f t="shared" si="138"/>
        <v>1</v>
      </c>
      <c r="F220" s="4">
        <v>59.99</v>
      </c>
      <c r="G220" s="5">
        <v>49.99</v>
      </c>
      <c r="H220" s="6">
        <f t="shared" si="139"/>
        <v>-10</v>
      </c>
      <c r="I220" s="7">
        <f t="shared" si="140"/>
        <v>-16.7</v>
      </c>
      <c r="J220" s="8">
        <v>49.99</v>
      </c>
      <c r="K220" s="5">
        <v>49.99</v>
      </c>
      <c r="L220" s="6">
        <f t="shared" si="141"/>
        <v>0</v>
      </c>
      <c r="M220" s="7">
        <f t="shared" si="142"/>
        <v>0</v>
      </c>
      <c r="N220" s="8">
        <v>59.99</v>
      </c>
      <c r="O220" s="5">
        <v>57.99</v>
      </c>
      <c r="P220" s="6">
        <f t="shared" si="143"/>
        <v>-2</v>
      </c>
      <c r="Q220" s="7">
        <f t="shared" si="144"/>
        <v>-3.3</v>
      </c>
      <c r="R220" s="8">
        <v>59.95</v>
      </c>
      <c r="S220" s="5">
        <v>59.95</v>
      </c>
      <c r="T220" s="6">
        <f t="shared" si="145"/>
        <v>0</v>
      </c>
      <c r="U220" s="7">
        <f t="shared" si="146"/>
        <v>0</v>
      </c>
      <c r="V220" s="8">
        <v>49.99</v>
      </c>
      <c r="W220" s="5">
        <v>49.99</v>
      </c>
      <c r="X220" s="6">
        <f t="shared" si="147"/>
        <v>0</v>
      </c>
      <c r="Y220" s="7">
        <f t="shared" si="148"/>
        <v>0</v>
      </c>
      <c r="Z220" s="8">
        <v>59.99</v>
      </c>
      <c r="AA220" s="5">
        <v>59.99</v>
      </c>
      <c r="AB220" s="6">
        <f t="shared" si="149"/>
        <v>0</v>
      </c>
      <c r="AC220" s="7">
        <f t="shared" si="150"/>
        <v>0</v>
      </c>
      <c r="AD220" s="8">
        <v>52.99</v>
      </c>
      <c r="AE220" s="5">
        <v>49.99</v>
      </c>
      <c r="AF220" s="6">
        <f t="shared" si="151"/>
        <v>-3</v>
      </c>
      <c r="AG220" s="7">
        <f t="shared" si="152"/>
        <v>-5.7</v>
      </c>
      <c r="AH220" s="8">
        <v>49.99</v>
      </c>
      <c r="AI220" s="5">
        <v>49.99</v>
      </c>
      <c r="AJ220" s="6">
        <f t="shared" si="153"/>
        <v>0</v>
      </c>
      <c r="AK220" s="7">
        <f t="shared" si="154"/>
        <v>0</v>
      </c>
      <c r="AL220" s="8">
        <v>59.99</v>
      </c>
      <c r="AM220" s="5">
        <v>57.99</v>
      </c>
      <c r="AN220" s="6">
        <f t="shared" si="155"/>
        <v>-2</v>
      </c>
      <c r="AO220" s="7">
        <f t="shared" si="156"/>
        <v>-3.3</v>
      </c>
      <c r="AP220" s="8">
        <v>59.99</v>
      </c>
      <c r="AQ220" s="5">
        <v>57.99</v>
      </c>
      <c r="AR220" s="6">
        <f t="shared" si="157"/>
        <v>-2</v>
      </c>
      <c r="AS220" s="7">
        <f t="shared" si="158"/>
        <v>-3.3</v>
      </c>
      <c r="AT220" s="8">
        <v>59.99</v>
      </c>
      <c r="AU220" s="5">
        <v>49.99</v>
      </c>
      <c r="AV220" s="6">
        <f t="shared" si="159"/>
        <v>-10</v>
      </c>
      <c r="AW220" s="7">
        <f t="shared" si="160"/>
        <v>-16.7</v>
      </c>
      <c r="AX220" s="8">
        <v>59.99</v>
      </c>
      <c r="AY220" s="5">
        <v>49.99</v>
      </c>
      <c r="AZ220" s="6">
        <f t="shared" si="161"/>
        <v>-10</v>
      </c>
      <c r="BA220" s="7">
        <f t="shared" si="162"/>
        <v>-16.7</v>
      </c>
      <c r="BB220" s="8">
        <v>49.99</v>
      </c>
      <c r="BC220" s="5">
        <v>49.99</v>
      </c>
      <c r="BD220" s="6">
        <f t="shared" si="163"/>
        <v>0</v>
      </c>
      <c r="BE220" s="7">
        <f t="shared" si="164"/>
        <v>0</v>
      </c>
      <c r="BF220" s="8">
        <v>49.99</v>
      </c>
      <c r="BG220" s="5">
        <v>49.99</v>
      </c>
      <c r="BH220" s="6">
        <f t="shared" si="165"/>
        <v>0</v>
      </c>
      <c r="BI220" s="7">
        <f t="shared" si="166"/>
        <v>0</v>
      </c>
      <c r="BJ220" s="8">
        <v>50.99</v>
      </c>
      <c r="BK220" s="5">
        <v>49.99</v>
      </c>
      <c r="BL220" s="6">
        <f t="shared" si="167"/>
        <v>-1</v>
      </c>
      <c r="BM220" s="7">
        <f t="shared" si="168"/>
        <v>-2</v>
      </c>
      <c r="BN220" s="8">
        <v>54.99</v>
      </c>
      <c r="BO220" s="5">
        <v>54.99</v>
      </c>
      <c r="BP220" s="6">
        <f t="shared" si="169"/>
        <v>0</v>
      </c>
      <c r="BQ220" s="7">
        <f t="shared" si="170"/>
        <v>0</v>
      </c>
      <c r="BR220" s="8">
        <v>49.99</v>
      </c>
      <c r="BS220" s="5">
        <v>49.99</v>
      </c>
      <c r="BT220" s="6">
        <f t="shared" si="171"/>
        <v>0</v>
      </c>
      <c r="BU220" s="7">
        <f t="shared" si="172"/>
        <v>0</v>
      </c>
      <c r="BV220">
        <f t="shared" si="132"/>
        <v>49.99</v>
      </c>
      <c r="BW220">
        <f t="shared" si="132"/>
        <v>49.99</v>
      </c>
      <c r="BX220">
        <f t="shared" si="133"/>
        <v>59.99</v>
      </c>
      <c r="BY220">
        <f t="shared" si="133"/>
        <v>59.99</v>
      </c>
      <c r="BZ220">
        <f t="shared" si="134"/>
        <v>55.22</v>
      </c>
      <c r="CA220">
        <f t="shared" si="134"/>
        <v>52.87</v>
      </c>
      <c r="CB220">
        <f t="shared" si="135"/>
        <v>4.66</v>
      </c>
      <c r="CC220">
        <f t="shared" si="135"/>
        <v>4.0199999999999996</v>
      </c>
      <c r="CD220">
        <f t="shared" si="137"/>
        <v>10</v>
      </c>
      <c r="CE220">
        <f t="shared" si="137"/>
        <v>10</v>
      </c>
      <c r="CF220">
        <f t="shared" si="136"/>
        <v>18.100000000000001</v>
      </c>
      <c r="CG220">
        <f t="shared" si="136"/>
        <v>18.899999999999999</v>
      </c>
      <c r="CH220" s="20" t="b">
        <f t="shared" si="173"/>
        <v>1</v>
      </c>
    </row>
    <row r="221" spans="1:86" x14ac:dyDescent="0.25">
      <c r="A221" s="31" t="s">
        <v>293</v>
      </c>
      <c r="B221" s="31" t="s">
        <v>274</v>
      </c>
      <c r="C221" s="32">
        <v>75306</v>
      </c>
      <c r="D221" s="32" t="b">
        <f t="shared" si="138"/>
        <v>1</v>
      </c>
      <c r="E221" s="32" t="b">
        <f t="shared" si="138"/>
        <v>1</v>
      </c>
      <c r="F221" s="4">
        <v>69.989999999999995</v>
      </c>
      <c r="G221" s="5">
        <v>69.989999999999995</v>
      </c>
      <c r="H221" s="6">
        <f t="shared" si="139"/>
        <v>0</v>
      </c>
      <c r="I221" s="7">
        <f t="shared" si="140"/>
        <v>0</v>
      </c>
      <c r="J221" s="8">
        <v>69.989999999999995</v>
      </c>
      <c r="K221" s="5">
        <v>69.989999999999995</v>
      </c>
      <c r="L221" s="6">
        <f t="shared" si="141"/>
        <v>0</v>
      </c>
      <c r="M221" s="7">
        <f t="shared" si="142"/>
        <v>0</v>
      </c>
      <c r="N221" s="8">
        <v>84.99</v>
      </c>
      <c r="O221" s="5">
        <v>79.989999999999995</v>
      </c>
      <c r="P221" s="6">
        <f t="shared" si="143"/>
        <v>-5</v>
      </c>
      <c r="Q221" s="7">
        <f t="shared" si="144"/>
        <v>-5.9</v>
      </c>
      <c r="R221" s="8">
        <v>89.95</v>
      </c>
      <c r="S221" s="5">
        <v>89.95</v>
      </c>
      <c r="T221" s="6">
        <f t="shared" si="145"/>
        <v>0</v>
      </c>
      <c r="U221" s="7">
        <f t="shared" si="146"/>
        <v>0</v>
      </c>
      <c r="V221" s="8">
        <v>74.989999999999995</v>
      </c>
      <c r="W221" s="5">
        <v>69.989999999999995</v>
      </c>
      <c r="X221" s="6">
        <f t="shared" si="147"/>
        <v>-5</v>
      </c>
      <c r="Y221" s="7">
        <f t="shared" si="148"/>
        <v>-6.7</v>
      </c>
      <c r="Z221" s="8">
        <v>84.99</v>
      </c>
      <c r="AA221" s="5">
        <v>84.99</v>
      </c>
      <c r="AB221" s="6">
        <f t="shared" si="149"/>
        <v>0</v>
      </c>
      <c r="AC221" s="7">
        <f t="shared" si="150"/>
        <v>0</v>
      </c>
      <c r="AD221" s="8">
        <v>69.989999999999995</v>
      </c>
      <c r="AE221" s="5">
        <v>69.989999999999995</v>
      </c>
      <c r="AF221" s="6">
        <f t="shared" si="151"/>
        <v>0</v>
      </c>
      <c r="AG221" s="7">
        <f t="shared" si="152"/>
        <v>0</v>
      </c>
      <c r="AH221" s="8">
        <v>70.989999999999995</v>
      </c>
      <c r="AI221" s="5">
        <v>69.989999999999995</v>
      </c>
      <c r="AJ221" s="6">
        <f t="shared" si="153"/>
        <v>-1</v>
      </c>
      <c r="AK221" s="7">
        <f t="shared" si="154"/>
        <v>-1.4</v>
      </c>
      <c r="AL221" s="8">
        <v>84.99</v>
      </c>
      <c r="AM221" s="5">
        <v>79.989999999999995</v>
      </c>
      <c r="AN221" s="6">
        <f t="shared" si="155"/>
        <v>-5</v>
      </c>
      <c r="AO221" s="7">
        <f t="shared" si="156"/>
        <v>-5.9</v>
      </c>
      <c r="AP221" s="8">
        <v>84.99</v>
      </c>
      <c r="AQ221" s="5">
        <v>79.989999999999995</v>
      </c>
      <c r="AR221" s="6">
        <f t="shared" si="157"/>
        <v>-5</v>
      </c>
      <c r="AS221" s="7">
        <f t="shared" si="158"/>
        <v>-5.9</v>
      </c>
      <c r="AT221" s="8">
        <v>69.989999999999995</v>
      </c>
      <c r="AU221" s="5">
        <v>69.989999999999995</v>
      </c>
      <c r="AV221" s="6">
        <f t="shared" si="159"/>
        <v>0</v>
      </c>
      <c r="AW221" s="7">
        <f t="shared" si="160"/>
        <v>0</v>
      </c>
      <c r="AX221" s="8">
        <v>69.989999999999995</v>
      </c>
      <c r="AY221" s="5">
        <v>69.989999999999995</v>
      </c>
      <c r="AZ221" s="6">
        <f t="shared" si="161"/>
        <v>0</v>
      </c>
      <c r="BA221" s="7">
        <f t="shared" si="162"/>
        <v>0</v>
      </c>
      <c r="BB221" s="8">
        <v>69.989999999999995</v>
      </c>
      <c r="BC221" s="5">
        <v>69.989999999999995</v>
      </c>
      <c r="BD221" s="6">
        <f t="shared" si="163"/>
        <v>0</v>
      </c>
      <c r="BE221" s="7">
        <f t="shared" si="164"/>
        <v>0</v>
      </c>
      <c r="BF221" s="8">
        <v>74.989999999999995</v>
      </c>
      <c r="BG221" s="5">
        <v>69.989999999999995</v>
      </c>
      <c r="BH221" s="6">
        <f t="shared" si="165"/>
        <v>-5</v>
      </c>
      <c r="BI221" s="7">
        <f t="shared" si="166"/>
        <v>-6.7</v>
      </c>
      <c r="BJ221" s="8">
        <v>72.989999999999995</v>
      </c>
      <c r="BK221" s="5">
        <v>69.989999999999995</v>
      </c>
      <c r="BL221" s="6">
        <f t="shared" si="167"/>
        <v>-3</v>
      </c>
      <c r="BM221" s="7">
        <f t="shared" si="168"/>
        <v>-4.0999999999999996</v>
      </c>
      <c r="BN221" s="8">
        <v>79.989999999999995</v>
      </c>
      <c r="BO221" s="5">
        <v>69.989999999999995</v>
      </c>
      <c r="BP221" s="6">
        <f t="shared" si="169"/>
        <v>-10</v>
      </c>
      <c r="BQ221" s="7">
        <f t="shared" si="170"/>
        <v>-12.5</v>
      </c>
      <c r="BR221" s="8">
        <v>74.989999999999995</v>
      </c>
      <c r="BS221" s="5">
        <v>69.989999999999995</v>
      </c>
      <c r="BT221" s="6">
        <f t="shared" si="171"/>
        <v>-5</v>
      </c>
      <c r="BU221" s="7">
        <f t="shared" si="172"/>
        <v>-6.7</v>
      </c>
      <c r="BV221">
        <f t="shared" si="132"/>
        <v>69.989999999999995</v>
      </c>
      <c r="BW221">
        <f t="shared" si="132"/>
        <v>69.989999999999995</v>
      </c>
      <c r="BX221">
        <f t="shared" si="133"/>
        <v>89.95</v>
      </c>
      <c r="BY221">
        <f t="shared" si="133"/>
        <v>89.95</v>
      </c>
      <c r="BZ221">
        <f t="shared" si="134"/>
        <v>76.400000000000006</v>
      </c>
      <c r="CA221">
        <f t="shared" si="134"/>
        <v>73.81</v>
      </c>
      <c r="CB221">
        <f t="shared" si="135"/>
        <v>6.8</v>
      </c>
      <c r="CC221">
        <f t="shared" si="135"/>
        <v>6.3</v>
      </c>
      <c r="CD221">
        <f t="shared" si="137"/>
        <v>19.96</v>
      </c>
      <c r="CE221">
        <f t="shared" si="137"/>
        <v>19.96</v>
      </c>
      <c r="CF221">
        <f t="shared" si="136"/>
        <v>26.1</v>
      </c>
      <c r="CG221">
        <f t="shared" si="136"/>
        <v>27</v>
      </c>
      <c r="CH221" s="20" t="b">
        <f t="shared" si="173"/>
        <v>1</v>
      </c>
    </row>
    <row r="222" spans="1:86" x14ac:dyDescent="0.25">
      <c r="A222" s="31" t="s">
        <v>294</v>
      </c>
      <c r="B222" s="31" t="s">
        <v>274</v>
      </c>
      <c r="C222" s="32">
        <v>75308</v>
      </c>
      <c r="D222" s="32" t="b">
        <f t="shared" si="138"/>
        <v>1</v>
      </c>
      <c r="E222" s="32" t="b">
        <f t="shared" si="138"/>
        <v>1</v>
      </c>
      <c r="F222" s="4">
        <v>199.99</v>
      </c>
      <c r="G222" s="5">
        <v>199.99</v>
      </c>
      <c r="H222" s="6">
        <f t="shared" si="139"/>
        <v>0</v>
      </c>
      <c r="I222" s="7">
        <f t="shared" si="140"/>
        <v>0</v>
      </c>
      <c r="J222" s="8">
        <v>199.99</v>
      </c>
      <c r="K222" s="5">
        <v>199.99</v>
      </c>
      <c r="L222" s="6">
        <f t="shared" si="141"/>
        <v>0</v>
      </c>
      <c r="M222" s="7">
        <f t="shared" si="142"/>
        <v>0</v>
      </c>
      <c r="N222" s="8">
        <v>199.99</v>
      </c>
      <c r="O222" s="5">
        <v>199.99</v>
      </c>
      <c r="P222" s="6">
        <f t="shared" si="143"/>
        <v>0</v>
      </c>
      <c r="Q222" s="7">
        <f t="shared" si="144"/>
        <v>0</v>
      </c>
      <c r="R222" s="8">
        <v>199.95</v>
      </c>
      <c r="S222" s="5">
        <v>199.95</v>
      </c>
      <c r="T222" s="6">
        <f t="shared" si="145"/>
        <v>0</v>
      </c>
      <c r="U222" s="7">
        <f t="shared" si="146"/>
        <v>0</v>
      </c>
      <c r="V222" s="8">
        <v>199.99</v>
      </c>
      <c r="W222" s="5">
        <v>199.99</v>
      </c>
      <c r="X222" s="6">
        <f t="shared" si="147"/>
        <v>0</v>
      </c>
      <c r="Y222" s="7">
        <f t="shared" si="148"/>
        <v>0</v>
      </c>
      <c r="Z222" s="8">
        <v>199.99</v>
      </c>
      <c r="AA222" s="5">
        <v>199.99</v>
      </c>
      <c r="AB222" s="6">
        <f t="shared" si="149"/>
        <v>0</v>
      </c>
      <c r="AC222" s="7">
        <f t="shared" si="150"/>
        <v>0</v>
      </c>
      <c r="AD222" s="8">
        <v>199.99</v>
      </c>
      <c r="AE222" s="5">
        <v>199.99</v>
      </c>
      <c r="AF222" s="6">
        <f t="shared" si="151"/>
        <v>0</v>
      </c>
      <c r="AG222" s="7">
        <f t="shared" si="152"/>
        <v>0</v>
      </c>
      <c r="AH222" s="8">
        <v>199.99</v>
      </c>
      <c r="AI222" s="5">
        <v>199.99</v>
      </c>
      <c r="AJ222" s="6">
        <f t="shared" si="153"/>
        <v>0</v>
      </c>
      <c r="AK222" s="7">
        <f t="shared" si="154"/>
        <v>0</v>
      </c>
      <c r="AL222" s="8">
        <v>199.99</v>
      </c>
      <c r="AM222" s="5">
        <v>199.99</v>
      </c>
      <c r="AN222" s="6">
        <f t="shared" si="155"/>
        <v>0</v>
      </c>
      <c r="AO222" s="7">
        <f t="shared" si="156"/>
        <v>0</v>
      </c>
      <c r="AP222" s="8">
        <v>199.99</v>
      </c>
      <c r="AQ222" s="5">
        <v>199.99</v>
      </c>
      <c r="AR222" s="6">
        <f t="shared" si="157"/>
        <v>0</v>
      </c>
      <c r="AS222" s="7">
        <f t="shared" si="158"/>
        <v>0</v>
      </c>
      <c r="AT222" s="8">
        <v>199.99</v>
      </c>
      <c r="AU222" s="5">
        <v>199.99</v>
      </c>
      <c r="AV222" s="6">
        <f t="shared" si="159"/>
        <v>0</v>
      </c>
      <c r="AW222" s="7">
        <f t="shared" si="160"/>
        <v>0</v>
      </c>
      <c r="AX222" s="8">
        <v>199.99</v>
      </c>
      <c r="AY222" s="5">
        <v>199.99</v>
      </c>
      <c r="AZ222" s="6">
        <f t="shared" si="161"/>
        <v>0</v>
      </c>
      <c r="BA222" s="7">
        <f t="shared" si="162"/>
        <v>0</v>
      </c>
      <c r="BB222" s="8">
        <v>199.99</v>
      </c>
      <c r="BC222" s="5">
        <v>199.99</v>
      </c>
      <c r="BD222" s="6">
        <f t="shared" si="163"/>
        <v>0</v>
      </c>
      <c r="BE222" s="7">
        <f t="shared" si="164"/>
        <v>0</v>
      </c>
      <c r="BF222" s="8">
        <v>199.99</v>
      </c>
      <c r="BG222" s="5">
        <v>199.99</v>
      </c>
      <c r="BH222" s="6">
        <f t="shared" si="165"/>
        <v>0</v>
      </c>
      <c r="BI222" s="7">
        <f t="shared" si="166"/>
        <v>0</v>
      </c>
      <c r="BJ222" s="8">
        <v>199.99</v>
      </c>
      <c r="BK222" s="5">
        <v>199.99</v>
      </c>
      <c r="BL222" s="6">
        <f t="shared" si="167"/>
        <v>0</v>
      </c>
      <c r="BM222" s="7">
        <f t="shared" si="168"/>
        <v>0</v>
      </c>
      <c r="BN222" s="8">
        <v>199.99</v>
      </c>
      <c r="BO222" s="5">
        <v>199.99</v>
      </c>
      <c r="BP222" s="6">
        <f t="shared" si="169"/>
        <v>0</v>
      </c>
      <c r="BQ222" s="7">
        <f t="shared" si="170"/>
        <v>0</v>
      </c>
      <c r="BR222" s="8">
        <v>199.99</v>
      </c>
      <c r="BS222" s="5">
        <v>199.99</v>
      </c>
      <c r="BT222" s="6">
        <f t="shared" si="171"/>
        <v>0</v>
      </c>
      <c r="BU222" s="7">
        <f t="shared" si="172"/>
        <v>0</v>
      </c>
      <c r="BV222">
        <f t="shared" si="132"/>
        <v>199.95</v>
      </c>
      <c r="BW222">
        <f t="shared" si="132"/>
        <v>199.95</v>
      </c>
      <c r="BX222">
        <f t="shared" si="133"/>
        <v>199.99</v>
      </c>
      <c r="BY222">
        <f t="shared" si="133"/>
        <v>199.99</v>
      </c>
      <c r="BZ222">
        <f t="shared" si="134"/>
        <v>199.99</v>
      </c>
      <c r="CA222">
        <f t="shared" si="134"/>
        <v>199.99</v>
      </c>
      <c r="CB222">
        <f t="shared" si="135"/>
        <v>0.01</v>
      </c>
      <c r="CC222">
        <f t="shared" si="135"/>
        <v>0.01</v>
      </c>
      <c r="CD222">
        <f t="shared" si="137"/>
        <v>0.04</v>
      </c>
      <c r="CE222">
        <f t="shared" si="137"/>
        <v>0.04</v>
      </c>
      <c r="CF222">
        <f t="shared" si="136"/>
        <v>0</v>
      </c>
      <c r="CG222">
        <f t="shared" si="136"/>
        <v>0</v>
      </c>
      <c r="CH222" s="20" t="b">
        <f t="shared" si="173"/>
        <v>0</v>
      </c>
    </row>
    <row r="223" spans="1:86" x14ac:dyDescent="0.25">
      <c r="A223" s="31" t="s">
        <v>295</v>
      </c>
      <c r="B223" s="31" t="s">
        <v>274</v>
      </c>
      <c r="C223" s="32">
        <v>75309</v>
      </c>
      <c r="D223" s="32" t="b">
        <f t="shared" si="138"/>
        <v>1</v>
      </c>
      <c r="E223" s="32" t="b">
        <f t="shared" si="138"/>
        <v>1</v>
      </c>
      <c r="F223" s="4">
        <v>349.99</v>
      </c>
      <c r="G223" s="5">
        <v>349.99</v>
      </c>
      <c r="H223" s="6">
        <f t="shared" si="139"/>
        <v>0</v>
      </c>
      <c r="I223" s="7">
        <f t="shared" si="140"/>
        <v>0</v>
      </c>
      <c r="J223" s="8">
        <v>349.99</v>
      </c>
      <c r="K223" s="5">
        <v>349.99</v>
      </c>
      <c r="L223" s="6">
        <f t="shared" si="141"/>
        <v>0</v>
      </c>
      <c r="M223" s="7">
        <f t="shared" si="142"/>
        <v>0</v>
      </c>
      <c r="N223" s="8">
        <v>349.99</v>
      </c>
      <c r="O223" s="5">
        <v>349.99</v>
      </c>
      <c r="P223" s="6">
        <f t="shared" si="143"/>
        <v>0</v>
      </c>
      <c r="Q223" s="7">
        <f t="shared" si="144"/>
        <v>0</v>
      </c>
      <c r="R223" s="8">
        <v>349.95</v>
      </c>
      <c r="S223" s="5">
        <v>349.95</v>
      </c>
      <c r="T223" s="6">
        <f t="shared" si="145"/>
        <v>0</v>
      </c>
      <c r="U223" s="7">
        <f t="shared" si="146"/>
        <v>0</v>
      </c>
      <c r="V223" s="8">
        <v>349.99</v>
      </c>
      <c r="W223" s="5">
        <v>349.99</v>
      </c>
      <c r="X223" s="6">
        <f t="shared" si="147"/>
        <v>0</v>
      </c>
      <c r="Y223" s="7">
        <f t="shared" si="148"/>
        <v>0</v>
      </c>
      <c r="Z223" s="8">
        <v>349.99</v>
      </c>
      <c r="AA223" s="5">
        <v>349.99</v>
      </c>
      <c r="AB223" s="6">
        <f t="shared" si="149"/>
        <v>0</v>
      </c>
      <c r="AC223" s="7">
        <f t="shared" si="150"/>
        <v>0</v>
      </c>
      <c r="AD223" s="8">
        <v>349.99</v>
      </c>
      <c r="AE223" s="5">
        <v>349.99</v>
      </c>
      <c r="AF223" s="6">
        <f t="shared" si="151"/>
        <v>0</v>
      </c>
      <c r="AG223" s="7">
        <f t="shared" si="152"/>
        <v>0</v>
      </c>
      <c r="AH223" s="8">
        <v>349.99</v>
      </c>
      <c r="AI223" s="5">
        <v>349.99</v>
      </c>
      <c r="AJ223" s="6">
        <f t="shared" si="153"/>
        <v>0</v>
      </c>
      <c r="AK223" s="7">
        <f t="shared" si="154"/>
        <v>0</v>
      </c>
      <c r="AL223" s="8">
        <v>349.99</v>
      </c>
      <c r="AM223" s="5">
        <v>349.99</v>
      </c>
      <c r="AN223" s="6">
        <f t="shared" si="155"/>
        <v>0</v>
      </c>
      <c r="AO223" s="7">
        <f t="shared" si="156"/>
        <v>0</v>
      </c>
      <c r="AP223" s="8">
        <v>349.99</v>
      </c>
      <c r="AQ223" s="5">
        <v>349.99</v>
      </c>
      <c r="AR223" s="6">
        <f t="shared" si="157"/>
        <v>0</v>
      </c>
      <c r="AS223" s="7">
        <f t="shared" si="158"/>
        <v>0</v>
      </c>
      <c r="AT223" s="8">
        <v>349.99</v>
      </c>
      <c r="AU223" s="5">
        <v>349.99</v>
      </c>
      <c r="AV223" s="6">
        <f t="shared" si="159"/>
        <v>0</v>
      </c>
      <c r="AW223" s="7">
        <f t="shared" si="160"/>
        <v>0</v>
      </c>
      <c r="AX223" s="8">
        <v>349.99</v>
      </c>
      <c r="AY223" s="5">
        <v>349.99</v>
      </c>
      <c r="AZ223" s="6">
        <f t="shared" si="161"/>
        <v>0</v>
      </c>
      <c r="BA223" s="7">
        <f t="shared" si="162"/>
        <v>0</v>
      </c>
      <c r="BB223" s="8">
        <v>349.99</v>
      </c>
      <c r="BC223" s="5">
        <v>349.99</v>
      </c>
      <c r="BD223" s="6">
        <f t="shared" si="163"/>
        <v>0</v>
      </c>
      <c r="BE223" s="7">
        <f t="shared" si="164"/>
        <v>0</v>
      </c>
      <c r="BF223" s="8">
        <v>349.99</v>
      </c>
      <c r="BG223" s="5">
        <v>349.99</v>
      </c>
      <c r="BH223" s="6">
        <f t="shared" si="165"/>
        <v>0</v>
      </c>
      <c r="BI223" s="7">
        <f t="shared" si="166"/>
        <v>0</v>
      </c>
      <c r="BJ223" s="8">
        <v>349.99</v>
      </c>
      <c r="BK223" s="5">
        <v>349.99</v>
      </c>
      <c r="BL223" s="6">
        <f t="shared" si="167"/>
        <v>0</v>
      </c>
      <c r="BM223" s="7">
        <f t="shared" si="168"/>
        <v>0</v>
      </c>
      <c r="BN223" s="8">
        <v>349.99</v>
      </c>
      <c r="BO223" s="5">
        <v>349.99</v>
      </c>
      <c r="BP223" s="6">
        <f t="shared" si="169"/>
        <v>0</v>
      </c>
      <c r="BQ223" s="7">
        <f t="shared" si="170"/>
        <v>0</v>
      </c>
      <c r="BR223" s="8">
        <v>349.99</v>
      </c>
      <c r="BS223" s="5">
        <v>349.99</v>
      </c>
      <c r="BT223" s="6">
        <f t="shared" si="171"/>
        <v>0</v>
      </c>
      <c r="BU223" s="7">
        <f t="shared" si="172"/>
        <v>0</v>
      </c>
      <c r="BV223">
        <f t="shared" si="132"/>
        <v>349.95</v>
      </c>
      <c r="BW223">
        <f t="shared" si="132"/>
        <v>349.95</v>
      </c>
      <c r="BX223">
        <f t="shared" si="133"/>
        <v>349.99</v>
      </c>
      <c r="BY223">
        <f t="shared" si="133"/>
        <v>349.99</v>
      </c>
      <c r="BZ223">
        <f t="shared" si="134"/>
        <v>349.99</v>
      </c>
      <c r="CA223">
        <f t="shared" si="134"/>
        <v>349.99</v>
      </c>
      <c r="CB223">
        <f t="shared" si="135"/>
        <v>0.01</v>
      </c>
      <c r="CC223">
        <f t="shared" si="135"/>
        <v>0.01</v>
      </c>
      <c r="CD223">
        <f t="shared" si="137"/>
        <v>0.04</v>
      </c>
      <c r="CE223">
        <f t="shared" si="137"/>
        <v>0.04</v>
      </c>
      <c r="CF223">
        <f t="shared" si="136"/>
        <v>0</v>
      </c>
      <c r="CG223">
        <f t="shared" si="136"/>
        <v>0</v>
      </c>
      <c r="CH223" s="20" t="b">
        <f t="shared" si="173"/>
        <v>0</v>
      </c>
    </row>
    <row r="224" spans="1:86" x14ac:dyDescent="0.25">
      <c r="A224" s="31" t="s">
        <v>296</v>
      </c>
      <c r="B224" s="31" t="s">
        <v>274</v>
      </c>
      <c r="C224" s="32">
        <v>75310</v>
      </c>
      <c r="D224" s="32" t="b">
        <f t="shared" si="138"/>
        <v>1</v>
      </c>
      <c r="E224" s="32" t="b">
        <f t="shared" si="138"/>
        <v>1</v>
      </c>
      <c r="F224" s="4">
        <v>19.989999999999998</v>
      </c>
      <c r="G224" s="5">
        <v>19.989999999999998</v>
      </c>
      <c r="H224" s="6">
        <f t="shared" si="139"/>
        <v>0</v>
      </c>
      <c r="I224" s="7">
        <f t="shared" si="140"/>
        <v>0</v>
      </c>
      <c r="J224" s="8">
        <v>19.989999999999998</v>
      </c>
      <c r="K224" s="5">
        <v>19.989999999999998</v>
      </c>
      <c r="L224" s="6">
        <f t="shared" si="141"/>
        <v>0</v>
      </c>
      <c r="M224" s="7">
        <f t="shared" si="142"/>
        <v>0</v>
      </c>
      <c r="N224" s="8">
        <v>21.99</v>
      </c>
      <c r="O224" s="5">
        <v>22.99</v>
      </c>
      <c r="P224" s="6">
        <f t="shared" si="143"/>
        <v>1</v>
      </c>
      <c r="Q224" s="7">
        <f t="shared" si="144"/>
        <v>4.5</v>
      </c>
      <c r="R224" s="8">
        <v>24.95</v>
      </c>
      <c r="S224" s="5">
        <v>24.95</v>
      </c>
      <c r="T224" s="6">
        <f t="shared" si="145"/>
        <v>0</v>
      </c>
      <c r="U224" s="7">
        <f t="shared" si="146"/>
        <v>0</v>
      </c>
      <c r="V224" s="8">
        <v>19.989999999999998</v>
      </c>
      <c r="W224" s="5">
        <v>19.989999999999998</v>
      </c>
      <c r="X224" s="6">
        <f t="shared" si="147"/>
        <v>0</v>
      </c>
      <c r="Y224" s="7">
        <f t="shared" si="148"/>
        <v>0</v>
      </c>
      <c r="Z224" s="8">
        <v>23.99</v>
      </c>
      <c r="AA224" s="5">
        <v>23.99</v>
      </c>
      <c r="AB224" s="6">
        <f t="shared" si="149"/>
        <v>0</v>
      </c>
      <c r="AC224" s="7">
        <f t="shared" si="150"/>
        <v>0</v>
      </c>
      <c r="AD224" s="8">
        <v>19.989999999999998</v>
      </c>
      <c r="AE224" s="5">
        <v>19.989999999999998</v>
      </c>
      <c r="AF224" s="6">
        <f t="shared" si="151"/>
        <v>0</v>
      </c>
      <c r="AG224" s="7">
        <f t="shared" si="152"/>
        <v>0</v>
      </c>
      <c r="AH224" s="8">
        <v>19.989999999999998</v>
      </c>
      <c r="AI224" s="5">
        <v>19.989999999999998</v>
      </c>
      <c r="AJ224" s="6">
        <f t="shared" si="153"/>
        <v>0</v>
      </c>
      <c r="AK224" s="7">
        <f t="shared" si="154"/>
        <v>0</v>
      </c>
      <c r="AL224" s="8">
        <v>21.99</v>
      </c>
      <c r="AM224" s="5">
        <v>22.99</v>
      </c>
      <c r="AN224" s="6">
        <f t="shared" si="155"/>
        <v>1</v>
      </c>
      <c r="AO224" s="7">
        <f t="shared" si="156"/>
        <v>4.5</v>
      </c>
      <c r="AP224" s="8">
        <v>21.99</v>
      </c>
      <c r="AQ224" s="5">
        <v>22.99</v>
      </c>
      <c r="AR224" s="6">
        <f t="shared" si="157"/>
        <v>1</v>
      </c>
      <c r="AS224" s="7">
        <f t="shared" si="158"/>
        <v>4.5</v>
      </c>
      <c r="AT224" s="8">
        <v>19.989999999999998</v>
      </c>
      <c r="AU224" s="5">
        <v>19.989999999999998</v>
      </c>
      <c r="AV224" s="6">
        <f t="shared" si="159"/>
        <v>0</v>
      </c>
      <c r="AW224" s="7">
        <f t="shared" si="160"/>
        <v>0</v>
      </c>
      <c r="AX224" s="8">
        <v>19.989999999999998</v>
      </c>
      <c r="AY224" s="5">
        <v>19.989999999999998</v>
      </c>
      <c r="AZ224" s="6">
        <f t="shared" si="161"/>
        <v>0</v>
      </c>
      <c r="BA224" s="7">
        <f t="shared" si="162"/>
        <v>0</v>
      </c>
      <c r="BB224" s="8">
        <v>19.989999999999998</v>
      </c>
      <c r="BC224" s="5">
        <v>19.989999999999998</v>
      </c>
      <c r="BD224" s="6">
        <f t="shared" si="163"/>
        <v>0</v>
      </c>
      <c r="BE224" s="7">
        <f t="shared" si="164"/>
        <v>0</v>
      </c>
      <c r="BF224" s="8">
        <v>19.989999999999998</v>
      </c>
      <c r="BG224" s="5">
        <v>19.989999999999998</v>
      </c>
      <c r="BH224" s="6">
        <f t="shared" si="165"/>
        <v>0</v>
      </c>
      <c r="BI224" s="7">
        <f t="shared" si="166"/>
        <v>0</v>
      </c>
      <c r="BJ224" s="8">
        <v>19.489999999999998</v>
      </c>
      <c r="BK224" s="5">
        <v>18.989999999999998</v>
      </c>
      <c r="BL224" s="6">
        <f t="shared" si="167"/>
        <v>-0.5</v>
      </c>
      <c r="BM224" s="7">
        <f t="shared" si="168"/>
        <v>-2.6</v>
      </c>
      <c r="BN224" s="8">
        <v>22.99</v>
      </c>
      <c r="BO224" s="5">
        <v>22.99</v>
      </c>
      <c r="BP224" s="6">
        <f t="shared" si="169"/>
        <v>0</v>
      </c>
      <c r="BQ224" s="7">
        <f t="shared" si="170"/>
        <v>0</v>
      </c>
      <c r="BR224" s="8">
        <v>19.989999999999998</v>
      </c>
      <c r="BS224" s="5">
        <v>19.989999999999998</v>
      </c>
      <c r="BT224" s="6">
        <f t="shared" si="171"/>
        <v>0</v>
      </c>
      <c r="BU224" s="7">
        <f t="shared" si="172"/>
        <v>0</v>
      </c>
      <c r="BV224">
        <f t="shared" si="132"/>
        <v>19.489999999999998</v>
      </c>
      <c r="BW224">
        <f t="shared" si="132"/>
        <v>18.989999999999998</v>
      </c>
      <c r="BX224">
        <f t="shared" si="133"/>
        <v>24.95</v>
      </c>
      <c r="BY224">
        <f t="shared" si="133"/>
        <v>24.95</v>
      </c>
      <c r="BZ224">
        <f t="shared" si="134"/>
        <v>21.02</v>
      </c>
      <c r="CA224">
        <f t="shared" si="134"/>
        <v>21.16</v>
      </c>
      <c r="CB224">
        <f t="shared" si="135"/>
        <v>1.61</v>
      </c>
      <c r="CC224">
        <f t="shared" si="135"/>
        <v>1.79</v>
      </c>
      <c r="CD224">
        <f t="shared" si="137"/>
        <v>5.46</v>
      </c>
      <c r="CE224">
        <f t="shared" si="137"/>
        <v>5.96</v>
      </c>
      <c r="CF224">
        <f t="shared" si="136"/>
        <v>26</v>
      </c>
      <c r="CG224">
        <f t="shared" si="136"/>
        <v>28.2</v>
      </c>
      <c r="CH224" s="20" t="b">
        <f t="shared" si="173"/>
        <v>1</v>
      </c>
    </row>
    <row r="225" spans="1:86" x14ac:dyDescent="0.25">
      <c r="A225" s="31" t="s">
        <v>297</v>
      </c>
      <c r="B225" s="31" t="s">
        <v>274</v>
      </c>
      <c r="C225" s="32">
        <v>75311</v>
      </c>
      <c r="D225" s="32" t="b">
        <f t="shared" si="138"/>
        <v>1</v>
      </c>
      <c r="E225" s="32" t="b">
        <f t="shared" si="138"/>
        <v>1</v>
      </c>
      <c r="F225" s="4">
        <v>44.99</v>
      </c>
      <c r="G225" s="5">
        <v>39.99</v>
      </c>
      <c r="H225" s="6">
        <f t="shared" si="139"/>
        <v>-5</v>
      </c>
      <c r="I225" s="7">
        <f t="shared" si="140"/>
        <v>-11.1</v>
      </c>
      <c r="J225" s="8">
        <v>39.99</v>
      </c>
      <c r="K225" s="5">
        <v>39.99</v>
      </c>
      <c r="L225" s="6">
        <f t="shared" si="141"/>
        <v>0</v>
      </c>
      <c r="M225" s="7">
        <f t="shared" si="142"/>
        <v>0</v>
      </c>
      <c r="N225" s="8">
        <v>47.99</v>
      </c>
      <c r="O225" s="5">
        <v>46.99</v>
      </c>
      <c r="P225" s="6">
        <f t="shared" si="143"/>
        <v>-1</v>
      </c>
      <c r="Q225" s="7">
        <f t="shared" si="144"/>
        <v>-2.1</v>
      </c>
      <c r="R225" s="8">
        <v>49.95</v>
      </c>
      <c r="S225" s="5">
        <v>49.95</v>
      </c>
      <c r="T225" s="6">
        <f t="shared" si="145"/>
        <v>0</v>
      </c>
      <c r="U225" s="7">
        <f t="shared" si="146"/>
        <v>0</v>
      </c>
      <c r="V225" s="8">
        <v>39.99</v>
      </c>
      <c r="W225" s="5">
        <v>39.99</v>
      </c>
      <c r="X225" s="6">
        <f t="shared" si="147"/>
        <v>0</v>
      </c>
      <c r="Y225" s="7">
        <f t="shared" si="148"/>
        <v>0</v>
      </c>
      <c r="Z225" s="8">
        <v>47.99</v>
      </c>
      <c r="AA225" s="5">
        <v>47.99</v>
      </c>
      <c r="AB225" s="6">
        <f t="shared" si="149"/>
        <v>0</v>
      </c>
      <c r="AC225" s="7">
        <f t="shared" si="150"/>
        <v>0</v>
      </c>
      <c r="AD225" s="8">
        <v>39.99</v>
      </c>
      <c r="AE225" s="5">
        <v>39.99</v>
      </c>
      <c r="AF225" s="6">
        <f t="shared" si="151"/>
        <v>0</v>
      </c>
      <c r="AG225" s="7">
        <f t="shared" si="152"/>
        <v>0</v>
      </c>
      <c r="AH225" s="8">
        <v>39.99</v>
      </c>
      <c r="AI225" s="5">
        <v>39.99</v>
      </c>
      <c r="AJ225" s="6">
        <f t="shared" si="153"/>
        <v>0</v>
      </c>
      <c r="AK225" s="7">
        <f t="shared" si="154"/>
        <v>0</v>
      </c>
      <c r="AL225" s="8">
        <v>47.99</v>
      </c>
      <c r="AM225" s="5">
        <v>46.99</v>
      </c>
      <c r="AN225" s="6">
        <f t="shared" si="155"/>
        <v>-1</v>
      </c>
      <c r="AO225" s="7">
        <f t="shared" si="156"/>
        <v>-2.1</v>
      </c>
      <c r="AP225" s="8">
        <v>47.99</v>
      </c>
      <c r="AQ225" s="5">
        <v>46.99</v>
      </c>
      <c r="AR225" s="6">
        <f t="shared" si="157"/>
        <v>-1</v>
      </c>
      <c r="AS225" s="7">
        <f t="shared" si="158"/>
        <v>-2.1</v>
      </c>
      <c r="AT225" s="8">
        <v>44.99</v>
      </c>
      <c r="AU225" s="5">
        <v>39.99</v>
      </c>
      <c r="AV225" s="6">
        <f t="shared" si="159"/>
        <v>-5</v>
      </c>
      <c r="AW225" s="7">
        <f t="shared" si="160"/>
        <v>-11.1</v>
      </c>
      <c r="AX225" s="8">
        <v>44.99</v>
      </c>
      <c r="AY225" s="5">
        <v>39.99</v>
      </c>
      <c r="AZ225" s="6">
        <f t="shared" si="161"/>
        <v>-5</v>
      </c>
      <c r="BA225" s="7">
        <f t="shared" si="162"/>
        <v>-11.1</v>
      </c>
      <c r="BB225" s="8">
        <v>39.99</v>
      </c>
      <c r="BC225" s="5">
        <v>39.99</v>
      </c>
      <c r="BD225" s="6">
        <f t="shared" si="163"/>
        <v>0</v>
      </c>
      <c r="BE225" s="7">
        <f t="shared" si="164"/>
        <v>0</v>
      </c>
      <c r="BF225" s="8">
        <v>39.99</v>
      </c>
      <c r="BG225" s="5">
        <v>39.99</v>
      </c>
      <c r="BH225" s="6">
        <f t="shared" si="165"/>
        <v>0</v>
      </c>
      <c r="BI225" s="7">
        <f t="shared" si="166"/>
        <v>0</v>
      </c>
      <c r="BJ225" s="8">
        <v>39.99</v>
      </c>
      <c r="BK225" s="5">
        <v>39.99</v>
      </c>
      <c r="BL225" s="6">
        <f t="shared" si="167"/>
        <v>0</v>
      </c>
      <c r="BM225" s="7">
        <f t="shared" si="168"/>
        <v>0</v>
      </c>
      <c r="BN225" s="8">
        <v>44.99</v>
      </c>
      <c r="BO225" s="5">
        <v>44.99</v>
      </c>
      <c r="BP225" s="6">
        <f t="shared" si="169"/>
        <v>0</v>
      </c>
      <c r="BQ225" s="7">
        <f t="shared" si="170"/>
        <v>0</v>
      </c>
      <c r="BR225" s="8">
        <v>39.99</v>
      </c>
      <c r="BS225" s="5">
        <v>39.99</v>
      </c>
      <c r="BT225" s="6">
        <f t="shared" si="171"/>
        <v>0</v>
      </c>
      <c r="BU225" s="7">
        <f t="shared" si="172"/>
        <v>0</v>
      </c>
      <c r="BV225">
        <f t="shared" si="132"/>
        <v>39.99</v>
      </c>
      <c r="BW225">
        <f t="shared" si="132"/>
        <v>39.99</v>
      </c>
      <c r="BX225">
        <f t="shared" si="133"/>
        <v>49.95</v>
      </c>
      <c r="BY225">
        <f t="shared" si="133"/>
        <v>49.95</v>
      </c>
      <c r="BZ225">
        <f t="shared" si="134"/>
        <v>43.63</v>
      </c>
      <c r="CA225">
        <f t="shared" si="134"/>
        <v>42.58</v>
      </c>
      <c r="CB225">
        <f t="shared" si="135"/>
        <v>3.67</v>
      </c>
      <c r="CC225">
        <f t="shared" si="135"/>
        <v>3.61</v>
      </c>
      <c r="CD225">
        <f t="shared" si="137"/>
        <v>9.9600000000000009</v>
      </c>
      <c r="CE225">
        <f t="shared" si="137"/>
        <v>9.9600000000000009</v>
      </c>
      <c r="CF225">
        <f t="shared" si="136"/>
        <v>22.8</v>
      </c>
      <c r="CG225">
        <f t="shared" si="136"/>
        <v>23.4</v>
      </c>
      <c r="CH225" s="20" t="b">
        <f t="shared" si="173"/>
        <v>1</v>
      </c>
    </row>
    <row r="226" spans="1:86" x14ac:dyDescent="0.25">
      <c r="A226" s="31" t="s">
        <v>298</v>
      </c>
      <c r="B226" s="31" t="s">
        <v>274</v>
      </c>
      <c r="C226" s="32">
        <v>75312</v>
      </c>
      <c r="D226" s="32" t="b">
        <f t="shared" si="138"/>
        <v>1</v>
      </c>
      <c r="E226" s="32" t="b">
        <f t="shared" si="138"/>
        <v>1</v>
      </c>
      <c r="F226" s="4">
        <v>54.99</v>
      </c>
      <c r="G226" s="5">
        <v>49.99</v>
      </c>
      <c r="H226" s="6">
        <f t="shared" si="139"/>
        <v>-5</v>
      </c>
      <c r="I226" s="7">
        <f t="shared" si="140"/>
        <v>-9.1</v>
      </c>
      <c r="J226" s="8">
        <v>49.99</v>
      </c>
      <c r="K226" s="5">
        <v>49.99</v>
      </c>
      <c r="L226" s="6">
        <f t="shared" si="141"/>
        <v>0</v>
      </c>
      <c r="M226" s="7">
        <f t="shared" si="142"/>
        <v>0</v>
      </c>
      <c r="N226" s="8">
        <v>59.99</v>
      </c>
      <c r="O226" s="5">
        <v>57.99</v>
      </c>
      <c r="P226" s="6">
        <f t="shared" si="143"/>
        <v>-2</v>
      </c>
      <c r="Q226" s="7">
        <f t="shared" si="144"/>
        <v>-3.3</v>
      </c>
      <c r="R226" s="8">
        <v>59.95</v>
      </c>
      <c r="S226" s="5">
        <v>59.95</v>
      </c>
      <c r="T226" s="6">
        <f t="shared" si="145"/>
        <v>0</v>
      </c>
      <c r="U226" s="7">
        <f t="shared" si="146"/>
        <v>0</v>
      </c>
      <c r="V226" s="8">
        <v>49.99</v>
      </c>
      <c r="W226" s="5">
        <v>49.99</v>
      </c>
      <c r="X226" s="6">
        <f t="shared" si="147"/>
        <v>0</v>
      </c>
      <c r="Y226" s="7">
        <f t="shared" si="148"/>
        <v>0</v>
      </c>
      <c r="Z226" s="8">
        <v>49.99</v>
      </c>
      <c r="AA226" s="5">
        <v>49.99</v>
      </c>
      <c r="AB226" s="6">
        <f t="shared" si="149"/>
        <v>0</v>
      </c>
      <c r="AC226" s="7">
        <f t="shared" si="150"/>
        <v>0</v>
      </c>
      <c r="AD226" s="8">
        <v>49.99</v>
      </c>
      <c r="AE226" s="5">
        <v>49.99</v>
      </c>
      <c r="AF226" s="6">
        <f t="shared" si="151"/>
        <v>0</v>
      </c>
      <c r="AG226" s="7">
        <f t="shared" si="152"/>
        <v>0</v>
      </c>
      <c r="AH226" s="8">
        <v>49.99</v>
      </c>
      <c r="AI226" s="5">
        <v>49.99</v>
      </c>
      <c r="AJ226" s="6">
        <f t="shared" si="153"/>
        <v>0</v>
      </c>
      <c r="AK226" s="7">
        <f t="shared" si="154"/>
        <v>0</v>
      </c>
      <c r="AL226" s="8">
        <v>59.99</v>
      </c>
      <c r="AM226" s="5">
        <v>57.99</v>
      </c>
      <c r="AN226" s="6">
        <f t="shared" si="155"/>
        <v>-2</v>
      </c>
      <c r="AO226" s="7">
        <f t="shared" si="156"/>
        <v>-3.3</v>
      </c>
      <c r="AP226" s="8">
        <v>59.99</v>
      </c>
      <c r="AQ226" s="5">
        <v>57.99</v>
      </c>
      <c r="AR226" s="6">
        <f t="shared" si="157"/>
        <v>-2</v>
      </c>
      <c r="AS226" s="7">
        <f t="shared" si="158"/>
        <v>-3.3</v>
      </c>
      <c r="AT226" s="8">
        <v>54.99</v>
      </c>
      <c r="AU226" s="5">
        <v>49.99</v>
      </c>
      <c r="AV226" s="6">
        <f t="shared" si="159"/>
        <v>-5</v>
      </c>
      <c r="AW226" s="7">
        <f t="shared" si="160"/>
        <v>-9.1</v>
      </c>
      <c r="AX226" s="8">
        <v>54.99</v>
      </c>
      <c r="AY226" s="5">
        <v>49.99</v>
      </c>
      <c r="AZ226" s="6">
        <f t="shared" si="161"/>
        <v>-5</v>
      </c>
      <c r="BA226" s="7">
        <f t="shared" si="162"/>
        <v>-9.1</v>
      </c>
      <c r="BB226" s="8">
        <v>49.99</v>
      </c>
      <c r="BC226" s="5">
        <v>49.99</v>
      </c>
      <c r="BD226" s="6">
        <f t="shared" si="163"/>
        <v>0</v>
      </c>
      <c r="BE226" s="7">
        <f t="shared" si="164"/>
        <v>0</v>
      </c>
      <c r="BF226" s="8">
        <v>49.99</v>
      </c>
      <c r="BG226" s="5">
        <v>49.99</v>
      </c>
      <c r="BH226" s="6">
        <f t="shared" si="165"/>
        <v>0</v>
      </c>
      <c r="BI226" s="7">
        <f t="shared" si="166"/>
        <v>0</v>
      </c>
      <c r="BJ226" s="8">
        <v>50.99</v>
      </c>
      <c r="BK226" s="5">
        <v>49.99</v>
      </c>
      <c r="BL226" s="6">
        <f t="shared" si="167"/>
        <v>-1</v>
      </c>
      <c r="BM226" s="7">
        <f t="shared" si="168"/>
        <v>-2</v>
      </c>
      <c r="BN226" s="8">
        <v>54.99</v>
      </c>
      <c r="BO226" s="5">
        <v>54.99</v>
      </c>
      <c r="BP226" s="6">
        <f t="shared" si="169"/>
        <v>0</v>
      </c>
      <c r="BQ226" s="7">
        <f t="shared" si="170"/>
        <v>0</v>
      </c>
      <c r="BR226" s="8">
        <v>49.99</v>
      </c>
      <c r="BS226" s="5">
        <v>49.99</v>
      </c>
      <c r="BT226" s="6">
        <f t="shared" si="171"/>
        <v>0</v>
      </c>
      <c r="BU226" s="7">
        <f t="shared" si="172"/>
        <v>0</v>
      </c>
      <c r="BV226">
        <f t="shared" si="132"/>
        <v>49.99</v>
      </c>
      <c r="BW226">
        <f t="shared" si="132"/>
        <v>49.99</v>
      </c>
      <c r="BX226">
        <f t="shared" si="133"/>
        <v>59.99</v>
      </c>
      <c r="BY226">
        <f t="shared" si="133"/>
        <v>59.95</v>
      </c>
      <c r="BZ226">
        <f t="shared" si="134"/>
        <v>53.58</v>
      </c>
      <c r="CA226">
        <f t="shared" si="134"/>
        <v>52.28</v>
      </c>
      <c r="CB226">
        <f t="shared" si="135"/>
        <v>4.07</v>
      </c>
      <c r="CC226">
        <f t="shared" si="135"/>
        <v>3.65</v>
      </c>
      <c r="CD226">
        <f t="shared" si="137"/>
        <v>10</v>
      </c>
      <c r="CE226">
        <f t="shared" si="137"/>
        <v>9.9600000000000009</v>
      </c>
      <c r="CF226">
        <f t="shared" si="136"/>
        <v>18.7</v>
      </c>
      <c r="CG226">
        <f t="shared" si="136"/>
        <v>19.100000000000001</v>
      </c>
      <c r="CH226" s="20" t="b">
        <f t="shared" si="173"/>
        <v>1</v>
      </c>
    </row>
    <row r="227" spans="1:86" x14ac:dyDescent="0.25">
      <c r="A227" s="31" t="s">
        <v>280</v>
      </c>
      <c r="B227" s="31" t="s">
        <v>274</v>
      </c>
      <c r="C227" s="32">
        <v>75313</v>
      </c>
      <c r="D227" s="32" t="b">
        <f t="shared" si="138"/>
        <v>1</v>
      </c>
      <c r="E227" s="32" t="b">
        <f t="shared" si="138"/>
        <v>1</v>
      </c>
      <c r="F227" s="4">
        <v>799.99</v>
      </c>
      <c r="G227" s="5">
        <v>799.99</v>
      </c>
      <c r="H227" s="6">
        <f t="shared" si="139"/>
        <v>0</v>
      </c>
      <c r="I227" s="7">
        <f t="shared" si="140"/>
        <v>0</v>
      </c>
      <c r="J227" s="8">
        <v>799.99</v>
      </c>
      <c r="K227" s="5">
        <v>799.99</v>
      </c>
      <c r="L227" s="6">
        <f t="shared" si="141"/>
        <v>0</v>
      </c>
      <c r="M227" s="7">
        <f t="shared" si="142"/>
        <v>0</v>
      </c>
      <c r="N227" s="8">
        <v>799.99</v>
      </c>
      <c r="O227" s="5">
        <v>799.99</v>
      </c>
      <c r="P227" s="6">
        <f t="shared" si="143"/>
        <v>0</v>
      </c>
      <c r="Q227" s="7">
        <f t="shared" si="144"/>
        <v>0</v>
      </c>
      <c r="R227" s="8">
        <v>799</v>
      </c>
      <c r="S227" s="5">
        <v>799</v>
      </c>
      <c r="T227" s="6">
        <f t="shared" si="145"/>
        <v>0</v>
      </c>
      <c r="U227" s="7">
        <f t="shared" si="146"/>
        <v>0</v>
      </c>
      <c r="V227" s="8">
        <v>799.99</v>
      </c>
      <c r="W227" s="5">
        <v>799.99</v>
      </c>
      <c r="X227" s="6">
        <f t="shared" si="147"/>
        <v>0</v>
      </c>
      <c r="Y227" s="7">
        <f t="shared" si="148"/>
        <v>0</v>
      </c>
      <c r="Z227" s="8">
        <v>799.99</v>
      </c>
      <c r="AA227" s="5">
        <v>799.99</v>
      </c>
      <c r="AB227" s="6">
        <f t="shared" si="149"/>
        <v>0</v>
      </c>
      <c r="AC227" s="7">
        <f t="shared" si="150"/>
        <v>0</v>
      </c>
      <c r="AD227" s="8">
        <v>799.99</v>
      </c>
      <c r="AE227" s="5">
        <v>799.99</v>
      </c>
      <c r="AF227" s="6">
        <f t="shared" si="151"/>
        <v>0</v>
      </c>
      <c r="AG227" s="7">
        <f t="shared" si="152"/>
        <v>0</v>
      </c>
      <c r="AH227" s="8">
        <v>799.99</v>
      </c>
      <c r="AI227" s="5">
        <v>799.99</v>
      </c>
      <c r="AJ227" s="6">
        <f t="shared" si="153"/>
        <v>0</v>
      </c>
      <c r="AK227" s="7">
        <f t="shared" si="154"/>
        <v>0</v>
      </c>
      <c r="AL227" s="8">
        <v>799.99</v>
      </c>
      <c r="AM227" s="5">
        <v>799.99</v>
      </c>
      <c r="AN227" s="6">
        <f t="shared" si="155"/>
        <v>0</v>
      </c>
      <c r="AO227" s="7">
        <f t="shared" si="156"/>
        <v>0</v>
      </c>
      <c r="AP227" s="8">
        <v>799.99</v>
      </c>
      <c r="AQ227" s="5">
        <v>799.99</v>
      </c>
      <c r="AR227" s="6">
        <f t="shared" si="157"/>
        <v>0</v>
      </c>
      <c r="AS227" s="7">
        <f t="shared" si="158"/>
        <v>0</v>
      </c>
      <c r="AT227" s="8">
        <v>799.99</v>
      </c>
      <c r="AU227" s="5">
        <v>799.99</v>
      </c>
      <c r="AV227" s="6">
        <f t="shared" si="159"/>
        <v>0</v>
      </c>
      <c r="AW227" s="7">
        <f t="shared" si="160"/>
        <v>0</v>
      </c>
      <c r="AX227" s="8">
        <v>799.99</v>
      </c>
      <c r="AY227" s="5">
        <v>799.99</v>
      </c>
      <c r="AZ227" s="6">
        <f t="shared" si="161"/>
        <v>0</v>
      </c>
      <c r="BA227" s="7">
        <f t="shared" si="162"/>
        <v>0</v>
      </c>
      <c r="BB227" s="8">
        <v>799.99</v>
      </c>
      <c r="BC227" s="5">
        <v>799.99</v>
      </c>
      <c r="BD227" s="6">
        <f t="shared" si="163"/>
        <v>0</v>
      </c>
      <c r="BE227" s="7">
        <f t="shared" si="164"/>
        <v>0</v>
      </c>
      <c r="BF227" s="8">
        <v>799.99</v>
      </c>
      <c r="BG227" s="5">
        <v>799.99</v>
      </c>
      <c r="BH227" s="6">
        <f t="shared" si="165"/>
        <v>0</v>
      </c>
      <c r="BI227" s="7">
        <f t="shared" si="166"/>
        <v>0</v>
      </c>
      <c r="BJ227" s="8">
        <v>799.99</v>
      </c>
      <c r="BK227" s="5">
        <v>799.99</v>
      </c>
      <c r="BL227" s="6">
        <f t="shared" si="167"/>
        <v>0</v>
      </c>
      <c r="BM227" s="7">
        <f t="shared" si="168"/>
        <v>0</v>
      </c>
      <c r="BN227" s="8">
        <v>799.99</v>
      </c>
      <c r="BO227" s="5">
        <v>799.99</v>
      </c>
      <c r="BP227" s="6">
        <f t="shared" si="169"/>
        <v>0</v>
      </c>
      <c r="BQ227" s="7">
        <f t="shared" si="170"/>
        <v>0</v>
      </c>
      <c r="BR227" s="8">
        <v>799.99</v>
      </c>
      <c r="BS227" s="5">
        <v>799.99</v>
      </c>
      <c r="BT227" s="6">
        <f t="shared" si="171"/>
        <v>0</v>
      </c>
      <c r="BU227" s="7">
        <f t="shared" si="172"/>
        <v>0</v>
      </c>
      <c r="BV227">
        <f t="shared" si="132"/>
        <v>799</v>
      </c>
      <c r="BW227">
        <f t="shared" si="132"/>
        <v>799</v>
      </c>
      <c r="BX227">
        <f t="shared" si="133"/>
        <v>799.99</v>
      </c>
      <c r="BY227">
        <f t="shared" si="133"/>
        <v>799.99</v>
      </c>
      <c r="BZ227">
        <f t="shared" si="134"/>
        <v>799.93</v>
      </c>
      <c r="CA227">
        <f t="shared" si="134"/>
        <v>799.93</v>
      </c>
      <c r="CB227">
        <f t="shared" si="135"/>
        <v>0.23</v>
      </c>
      <c r="CC227">
        <f t="shared" si="135"/>
        <v>0.23</v>
      </c>
      <c r="CD227">
        <f t="shared" si="137"/>
        <v>0.99</v>
      </c>
      <c r="CE227">
        <f t="shared" si="137"/>
        <v>0.99</v>
      </c>
      <c r="CF227">
        <f t="shared" si="136"/>
        <v>0.1</v>
      </c>
      <c r="CG227">
        <f t="shared" si="136"/>
        <v>0.1</v>
      </c>
      <c r="CH227" s="20" t="b">
        <f t="shared" si="173"/>
        <v>0</v>
      </c>
    </row>
    <row r="228" spans="1:86" x14ac:dyDescent="0.25">
      <c r="A228" s="31" t="s">
        <v>299</v>
      </c>
      <c r="B228" s="31" t="s">
        <v>274</v>
      </c>
      <c r="C228" s="32">
        <v>75314</v>
      </c>
      <c r="D228" s="32" t="b">
        <f t="shared" si="138"/>
        <v>1</v>
      </c>
      <c r="E228" s="32" t="b">
        <f t="shared" si="138"/>
        <v>1</v>
      </c>
      <c r="F228" s="4">
        <v>109.99</v>
      </c>
      <c r="G228" s="5">
        <v>99.99</v>
      </c>
      <c r="H228" s="6">
        <f t="shared" si="139"/>
        <v>-10</v>
      </c>
      <c r="I228" s="7">
        <f t="shared" si="140"/>
        <v>-9.1</v>
      </c>
      <c r="J228" s="8">
        <v>99.99</v>
      </c>
      <c r="K228" s="5">
        <v>99.99</v>
      </c>
      <c r="L228" s="6">
        <f t="shared" si="141"/>
        <v>0</v>
      </c>
      <c r="M228" s="7">
        <f t="shared" si="142"/>
        <v>0</v>
      </c>
      <c r="N228" s="8">
        <v>119.99</v>
      </c>
      <c r="O228" s="5">
        <v>114.99</v>
      </c>
      <c r="P228" s="6">
        <f t="shared" si="143"/>
        <v>-5</v>
      </c>
      <c r="Q228" s="7">
        <f t="shared" si="144"/>
        <v>-4.2</v>
      </c>
      <c r="R228" s="8">
        <v>129.94999999999999</v>
      </c>
      <c r="S228" s="5">
        <v>129.94999999999999</v>
      </c>
      <c r="T228" s="6">
        <f t="shared" si="145"/>
        <v>0</v>
      </c>
      <c r="U228" s="7">
        <f t="shared" si="146"/>
        <v>0</v>
      </c>
      <c r="V228" s="8">
        <v>109.99</v>
      </c>
      <c r="W228" s="5">
        <v>99.99</v>
      </c>
      <c r="X228" s="6">
        <f t="shared" si="147"/>
        <v>-10</v>
      </c>
      <c r="Y228" s="7">
        <f t="shared" si="148"/>
        <v>-9.1</v>
      </c>
      <c r="Z228" s="8">
        <v>119.99</v>
      </c>
      <c r="AA228" s="5">
        <v>119.99</v>
      </c>
      <c r="AB228" s="6">
        <f t="shared" si="149"/>
        <v>0</v>
      </c>
      <c r="AC228" s="7">
        <f t="shared" si="150"/>
        <v>0</v>
      </c>
      <c r="AD228" s="8">
        <v>99.99</v>
      </c>
      <c r="AE228" s="5">
        <v>99.99</v>
      </c>
      <c r="AF228" s="6">
        <f t="shared" si="151"/>
        <v>0</v>
      </c>
      <c r="AG228" s="7">
        <f t="shared" si="152"/>
        <v>0</v>
      </c>
      <c r="AH228" s="8">
        <v>99.99</v>
      </c>
      <c r="AI228" s="5">
        <v>99.99</v>
      </c>
      <c r="AJ228" s="6">
        <f t="shared" si="153"/>
        <v>0</v>
      </c>
      <c r="AK228" s="7">
        <f t="shared" si="154"/>
        <v>0</v>
      </c>
      <c r="AL228" s="8">
        <v>119.99</v>
      </c>
      <c r="AM228" s="5">
        <v>114.99</v>
      </c>
      <c r="AN228" s="6">
        <f t="shared" si="155"/>
        <v>-5</v>
      </c>
      <c r="AO228" s="7">
        <f t="shared" si="156"/>
        <v>-4.2</v>
      </c>
      <c r="AP228" s="8">
        <v>119.99</v>
      </c>
      <c r="AQ228" s="5">
        <v>114.99</v>
      </c>
      <c r="AR228" s="6">
        <f t="shared" si="157"/>
        <v>-5</v>
      </c>
      <c r="AS228" s="7">
        <f t="shared" si="158"/>
        <v>-4.2</v>
      </c>
      <c r="AT228" s="8">
        <v>109.99</v>
      </c>
      <c r="AU228" s="5">
        <v>99.99</v>
      </c>
      <c r="AV228" s="6">
        <f t="shared" si="159"/>
        <v>-10</v>
      </c>
      <c r="AW228" s="7">
        <f t="shared" si="160"/>
        <v>-9.1</v>
      </c>
      <c r="AX228" s="8">
        <v>109.99</v>
      </c>
      <c r="AY228" s="5">
        <v>99.99</v>
      </c>
      <c r="AZ228" s="6">
        <f t="shared" si="161"/>
        <v>-10</v>
      </c>
      <c r="BA228" s="7">
        <f t="shared" si="162"/>
        <v>-9.1</v>
      </c>
      <c r="BB228" s="8">
        <v>99.99</v>
      </c>
      <c r="BC228" s="5">
        <v>99.99</v>
      </c>
      <c r="BD228" s="6">
        <f t="shared" si="163"/>
        <v>0</v>
      </c>
      <c r="BE228" s="7">
        <f t="shared" si="164"/>
        <v>0</v>
      </c>
      <c r="BF228" s="8">
        <v>109.99</v>
      </c>
      <c r="BG228" s="5">
        <v>99.99</v>
      </c>
      <c r="BH228" s="6">
        <f t="shared" si="165"/>
        <v>-10</v>
      </c>
      <c r="BI228" s="7">
        <f t="shared" si="166"/>
        <v>-9.1</v>
      </c>
      <c r="BJ228" s="8">
        <v>103.99</v>
      </c>
      <c r="BK228" s="5">
        <v>99.99</v>
      </c>
      <c r="BL228" s="6">
        <f t="shared" si="167"/>
        <v>-4</v>
      </c>
      <c r="BM228" s="7">
        <f t="shared" si="168"/>
        <v>-3.8</v>
      </c>
      <c r="BN228" s="8">
        <v>109.99</v>
      </c>
      <c r="BO228" s="5">
        <v>109.99</v>
      </c>
      <c r="BP228" s="6">
        <f t="shared" si="169"/>
        <v>0</v>
      </c>
      <c r="BQ228" s="7">
        <f t="shared" si="170"/>
        <v>0</v>
      </c>
      <c r="BR228" s="8">
        <v>109.99</v>
      </c>
      <c r="BS228" s="5">
        <v>99.99</v>
      </c>
      <c r="BT228" s="6">
        <f t="shared" si="171"/>
        <v>-10</v>
      </c>
      <c r="BU228" s="7">
        <f t="shared" si="172"/>
        <v>-9.1</v>
      </c>
      <c r="BV228">
        <f t="shared" si="132"/>
        <v>99.99</v>
      </c>
      <c r="BW228">
        <f t="shared" si="132"/>
        <v>99.99</v>
      </c>
      <c r="BX228">
        <f t="shared" si="133"/>
        <v>129.94999999999999</v>
      </c>
      <c r="BY228">
        <f t="shared" si="133"/>
        <v>129.94999999999999</v>
      </c>
      <c r="BZ228">
        <f t="shared" si="134"/>
        <v>110.81</v>
      </c>
      <c r="CA228">
        <f t="shared" si="134"/>
        <v>106.16</v>
      </c>
      <c r="CB228">
        <f t="shared" si="135"/>
        <v>8.48</v>
      </c>
      <c r="CC228">
        <f t="shared" si="135"/>
        <v>9.15</v>
      </c>
      <c r="CD228">
        <f t="shared" si="137"/>
        <v>29.96</v>
      </c>
      <c r="CE228">
        <f t="shared" si="137"/>
        <v>29.96</v>
      </c>
      <c r="CF228">
        <f t="shared" si="136"/>
        <v>27</v>
      </c>
      <c r="CG228">
        <f t="shared" si="136"/>
        <v>28.2</v>
      </c>
      <c r="CH228" s="20" t="b">
        <f t="shared" si="173"/>
        <v>1</v>
      </c>
    </row>
    <row r="229" spans="1:86" x14ac:dyDescent="0.25">
      <c r="A229" s="31" t="s">
        <v>300</v>
      </c>
      <c r="B229" s="31" t="s">
        <v>274</v>
      </c>
      <c r="C229" s="32">
        <v>75315</v>
      </c>
      <c r="D229" s="32" t="b">
        <f t="shared" si="138"/>
        <v>1</v>
      </c>
      <c r="E229" s="32" t="b">
        <f t="shared" si="138"/>
        <v>1</v>
      </c>
      <c r="F229" s="4">
        <v>159.99</v>
      </c>
      <c r="G229" s="5">
        <v>159.99</v>
      </c>
      <c r="H229" s="6">
        <f t="shared" si="139"/>
        <v>0</v>
      </c>
      <c r="I229" s="7">
        <f t="shared" si="140"/>
        <v>0</v>
      </c>
      <c r="J229" s="8">
        <v>159.99</v>
      </c>
      <c r="K229" s="5">
        <v>159.99</v>
      </c>
      <c r="L229" s="6">
        <f t="shared" si="141"/>
        <v>0</v>
      </c>
      <c r="M229" s="7">
        <f t="shared" si="142"/>
        <v>0</v>
      </c>
      <c r="N229" s="8">
        <v>159.99</v>
      </c>
      <c r="O229" s="5">
        <v>159.99</v>
      </c>
      <c r="P229" s="6">
        <f t="shared" si="143"/>
        <v>0</v>
      </c>
      <c r="Q229" s="7">
        <f t="shared" si="144"/>
        <v>0</v>
      </c>
      <c r="R229" s="8">
        <v>159.94999999999999</v>
      </c>
      <c r="S229" s="5">
        <v>159.94999999999999</v>
      </c>
      <c r="T229" s="6">
        <f t="shared" si="145"/>
        <v>0</v>
      </c>
      <c r="U229" s="7">
        <f t="shared" si="146"/>
        <v>0</v>
      </c>
      <c r="V229" s="8">
        <v>159.99</v>
      </c>
      <c r="W229" s="5">
        <v>159.99</v>
      </c>
      <c r="X229" s="6">
        <f t="shared" si="147"/>
        <v>0</v>
      </c>
      <c r="Y229" s="7">
        <f t="shared" si="148"/>
        <v>0</v>
      </c>
      <c r="Z229" s="8">
        <v>159.99</v>
      </c>
      <c r="AA229" s="5">
        <v>159.99</v>
      </c>
      <c r="AB229" s="6">
        <f t="shared" si="149"/>
        <v>0</v>
      </c>
      <c r="AC229" s="7">
        <f t="shared" si="150"/>
        <v>0</v>
      </c>
      <c r="AD229" s="8">
        <v>159.99</v>
      </c>
      <c r="AE229" s="5">
        <v>159.99</v>
      </c>
      <c r="AF229" s="6">
        <f t="shared" si="151"/>
        <v>0</v>
      </c>
      <c r="AG229" s="7">
        <f t="shared" si="152"/>
        <v>0</v>
      </c>
      <c r="AH229" s="8">
        <v>159.99</v>
      </c>
      <c r="AI229" s="5">
        <v>159.99</v>
      </c>
      <c r="AJ229" s="6">
        <f t="shared" si="153"/>
        <v>0</v>
      </c>
      <c r="AK229" s="7">
        <f t="shared" si="154"/>
        <v>0</v>
      </c>
      <c r="AL229" s="8">
        <v>159.99</v>
      </c>
      <c r="AM229" s="5">
        <v>159.99</v>
      </c>
      <c r="AN229" s="6">
        <f t="shared" si="155"/>
        <v>0</v>
      </c>
      <c r="AO229" s="7">
        <f t="shared" si="156"/>
        <v>0</v>
      </c>
      <c r="AP229" s="8">
        <v>159.99</v>
      </c>
      <c r="AQ229" s="5">
        <v>159.99</v>
      </c>
      <c r="AR229" s="6">
        <f t="shared" si="157"/>
        <v>0</v>
      </c>
      <c r="AS229" s="7">
        <f t="shared" si="158"/>
        <v>0</v>
      </c>
      <c r="AT229" s="8">
        <v>159.99</v>
      </c>
      <c r="AU229" s="5">
        <v>159.99</v>
      </c>
      <c r="AV229" s="6">
        <f t="shared" si="159"/>
        <v>0</v>
      </c>
      <c r="AW229" s="7">
        <f t="shared" si="160"/>
        <v>0</v>
      </c>
      <c r="AX229" s="8">
        <v>159.99</v>
      </c>
      <c r="AY229" s="5">
        <v>159.99</v>
      </c>
      <c r="AZ229" s="6">
        <f t="shared" si="161"/>
        <v>0</v>
      </c>
      <c r="BA229" s="7">
        <f t="shared" si="162"/>
        <v>0</v>
      </c>
      <c r="BB229" s="8">
        <v>159.99</v>
      </c>
      <c r="BC229" s="5">
        <v>159.99</v>
      </c>
      <c r="BD229" s="6">
        <f t="shared" si="163"/>
        <v>0</v>
      </c>
      <c r="BE229" s="7">
        <f t="shared" si="164"/>
        <v>0</v>
      </c>
      <c r="BF229" s="8">
        <v>159.99</v>
      </c>
      <c r="BG229" s="5">
        <v>159.99</v>
      </c>
      <c r="BH229" s="6">
        <f t="shared" si="165"/>
        <v>0</v>
      </c>
      <c r="BI229" s="7">
        <f t="shared" si="166"/>
        <v>0</v>
      </c>
      <c r="BJ229" s="8">
        <v>159.99</v>
      </c>
      <c r="BK229" s="5">
        <v>159.99</v>
      </c>
      <c r="BL229" s="6">
        <f t="shared" si="167"/>
        <v>0</v>
      </c>
      <c r="BM229" s="7">
        <f t="shared" si="168"/>
        <v>0</v>
      </c>
      <c r="BN229" s="8">
        <v>159.99</v>
      </c>
      <c r="BO229" s="5">
        <v>159.99</v>
      </c>
      <c r="BP229" s="6">
        <f t="shared" si="169"/>
        <v>0</v>
      </c>
      <c r="BQ229" s="7">
        <f t="shared" si="170"/>
        <v>0</v>
      </c>
      <c r="BR229" s="8">
        <v>159.99</v>
      </c>
      <c r="BS229" s="5">
        <v>159.99</v>
      </c>
      <c r="BT229" s="6">
        <f t="shared" si="171"/>
        <v>0</v>
      </c>
      <c r="BU229" s="7">
        <f t="shared" si="172"/>
        <v>0</v>
      </c>
      <c r="BV229">
        <f t="shared" si="132"/>
        <v>159.94999999999999</v>
      </c>
      <c r="BW229">
        <f t="shared" si="132"/>
        <v>159.94999999999999</v>
      </c>
      <c r="BX229">
        <f t="shared" si="133"/>
        <v>159.99</v>
      </c>
      <c r="BY229">
        <f t="shared" si="133"/>
        <v>159.99</v>
      </c>
      <c r="BZ229">
        <f t="shared" si="134"/>
        <v>159.99</v>
      </c>
      <c r="CA229">
        <f t="shared" si="134"/>
        <v>159.99</v>
      </c>
      <c r="CB229">
        <f t="shared" si="135"/>
        <v>0.01</v>
      </c>
      <c r="CC229">
        <f t="shared" si="135"/>
        <v>0.01</v>
      </c>
      <c r="CD229">
        <f t="shared" si="137"/>
        <v>0.04</v>
      </c>
      <c r="CE229">
        <f t="shared" si="137"/>
        <v>0.04</v>
      </c>
      <c r="CF229">
        <f t="shared" si="136"/>
        <v>0</v>
      </c>
      <c r="CG229">
        <f t="shared" si="136"/>
        <v>0</v>
      </c>
      <c r="CH229" s="20" t="b">
        <f t="shared" si="173"/>
        <v>0</v>
      </c>
    </row>
    <row r="230" spans="1:86" x14ac:dyDescent="0.25">
      <c r="A230" s="31" t="s">
        <v>301</v>
      </c>
      <c r="B230" s="31" t="s">
        <v>274</v>
      </c>
      <c r="C230" s="32">
        <v>75316</v>
      </c>
      <c r="D230" s="32" t="b">
        <f t="shared" si="138"/>
        <v>1</v>
      </c>
      <c r="E230" s="32" t="b">
        <f t="shared" si="138"/>
        <v>1</v>
      </c>
      <c r="F230" s="4">
        <v>64.989999999999995</v>
      </c>
      <c r="G230" s="5">
        <v>69.989999999999995</v>
      </c>
      <c r="H230" s="6">
        <f t="shared" si="139"/>
        <v>5</v>
      </c>
      <c r="I230" s="7">
        <f t="shared" si="140"/>
        <v>7.7</v>
      </c>
      <c r="J230" s="8">
        <v>59.99</v>
      </c>
      <c r="K230" s="5">
        <v>69.989999999999995</v>
      </c>
      <c r="L230" s="6">
        <f t="shared" si="141"/>
        <v>9.9999999999999929</v>
      </c>
      <c r="M230" s="7">
        <f t="shared" si="142"/>
        <v>16.7</v>
      </c>
      <c r="N230" s="8">
        <v>69.989999999999995</v>
      </c>
      <c r="O230" s="5">
        <v>79.989999999999995</v>
      </c>
      <c r="P230" s="6">
        <f t="shared" si="143"/>
        <v>10</v>
      </c>
      <c r="Q230" s="7">
        <f t="shared" si="144"/>
        <v>14.3</v>
      </c>
      <c r="R230" s="8">
        <v>59.95</v>
      </c>
      <c r="S230" s="5">
        <v>59.95</v>
      </c>
      <c r="T230" s="6">
        <f t="shared" si="145"/>
        <v>0</v>
      </c>
      <c r="U230" s="7">
        <f t="shared" si="146"/>
        <v>0</v>
      </c>
      <c r="V230" s="8">
        <v>59.99</v>
      </c>
      <c r="W230" s="5">
        <v>69.989999999999995</v>
      </c>
      <c r="X230" s="6">
        <f t="shared" si="147"/>
        <v>9.9999999999999929</v>
      </c>
      <c r="Y230" s="7">
        <f t="shared" si="148"/>
        <v>16.7</v>
      </c>
      <c r="Z230" s="8">
        <v>59.99</v>
      </c>
      <c r="AA230" s="5">
        <v>69.989999999999995</v>
      </c>
      <c r="AB230" s="6">
        <f t="shared" si="149"/>
        <v>9.9999999999999929</v>
      </c>
      <c r="AC230" s="7">
        <f t="shared" si="150"/>
        <v>16.7</v>
      </c>
      <c r="AD230" s="8">
        <v>54.99</v>
      </c>
      <c r="AE230" s="5">
        <v>69.989999999999995</v>
      </c>
      <c r="AF230" s="6">
        <f t="shared" si="151"/>
        <v>14.999999999999993</v>
      </c>
      <c r="AG230" s="7">
        <f t="shared" si="152"/>
        <v>27.3</v>
      </c>
      <c r="AH230" s="8">
        <v>59.99</v>
      </c>
      <c r="AI230" s="5">
        <v>69.989999999999995</v>
      </c>
      <c r="AJ230" s="6">
        <f t="shared" si="153"/>
        <v>9.9999999999999929</v>
      </c>
      <c r="AK230" s="7">
        <f t="shared" si="154"/>
        <v>16.7</v>
      </c>
      <c r="AL230" s="8">
        <v>69.989999999999995</v>
      </c>
      <c r="AM230" s="5">
        <v>79.989999999999995</v>
      </c>
      <c r="AN230" s="6">
        <f t="shared" si="155"/>
        <v>10</v>
      </c>
      <c r="AO230" s="7">
        <f t="shared" si="156"/>
        <v>14.3</v>
      </c>
      <c r="AP230" s="8">
        <v>69.989999999999995</v>
      </c>
      <c r="AQ230" s="5">
        <v>79.989999999999995</v>
      </c>
      <c r="AR230" s="6">
        <f t="shared" si="157"/>
        <v>10</v>
      </c>
      <c r="AS230" s="7">
        <f t="shared" si="158"/>
        <v>14.3</v>
      </c>
      <c r="AT230" s="8">
        <v>64.989999999999995</v>
      </c>
      <c r="AU230" s="5">
        <v>69.989999999999995</v>
      </c>
      <c r="AV230" s="6">
        <f t="shared" si="159"/>
        <v>5</v>
      </c>
      <c r="AW230" s="7">
        <f t="shared" si="160"/>
        <v>7.7</v>
      </c>
      <c r="AX230" s="8">
        <v>64.989999999999995</v>
      </c>
      <c r="AY230" s="5">
        <v>69.989999999999995</v>
      </c>
      <c r="AZ230" s="6">
        <f t="shared" si="161"/>
        <v>5</v>
      </c>
      <c r="BA230" s="7">
        <f t="shared" si="162"/>
        <v>7.7</v>
      </c>
      <c r="BB230" s="8">
        <v>59.99</v>
      </c>
      <c r="BC230" s="5">
        <v>69.989999999999995</v>
      </c>
      <c r="BD230" s="6">
        <f t="shared" si="163"/>
        <v>9.9999999999999929</v>
      </c>
      <c r="BE230" s="7">
        <f t="shared" si="164"/>
        <v>16.7</v>
      </c>
      <c r="BF230" s="8">
        <v>59.99</v>
      </c>
      <c r="BG230" s="5">
        <v>69.989999999999995</v>
      </c>
      <c r="BH230" s="6">
        <f t="shared" si="165"/>
        <v>9.9999999999999929</v>
      </c>
      <c r="BI230" s="7">
        <f t="shared" si="166"/>
        <v>16.7</v>
      </c>
      <c r="BJ230" s="8">
        <v>61.99</v>
      </c>
      <c r="BK230" s="5">
        <v>69.989999999999995</v>
      </c>
      <c r="BL230" s="6">
        <f t="shared" si="167"/>
        <v>7.9999999999999929</v>
      </c>
      <c r="BM230" s="7">
        <f t="shared" si="168"/>
        <v>12.9</v>
      </c>
      <c r="BN230" s="8">
        <v>69.989999999999995</v>
      </c>
      <c r="BO230" s="5">
        <v>69.989999999999995</v>
      </c>
      <c r="BP230" s="6">
        <f t="shared" si="169"/>
        <v>0</v>
      </c>
      <c r="BQ230" s="7">
        <f t="shared" si="170"/>
        <v>0</v>
      </c>
      <c r="BR230" s="8">
        <v>59.99</v>
      </c>
      <c r="BS230" s="5">
        <v>69.989999999999995</v>
      </c>
      <c r="BT230" s="6">
        <f t="shared" si="171"/>
        <v>9.9999999999999929</v>
      </c>
      <c r="BU230" s="7">
        <f t="shared" si="172"/>
        <v>16.7</v>
      </c>
      <c r="BV230">
        <f t="shared" si="132"/>
        <v>54.99</v>
      </c>
      <c r="BW230">
        <f t="shared" si="132"/>
        <v>59.95</v>
      </c>
      <c r="BX230">
        <f t="shared" si="133"/>
        <v>69.989999999999995</v>
      </c>
      <c r="BY230">
        <f t="shared" si="133"/>
        <v>79.989999999999995</v>
      </c>
      <c r="BZ230">
        <f t="shared" si="134"/>
        <v>63.05</v>
      </c>
      <c r="CA230">
        <f t="shared" si="134"/>
        <v>71.16</v>
      </c>
      <c r="CB230">
        <f t="shared" si="135"/>
        <v>4.51</v>
      </c>
      <c r="CC230">
        <f t="shared" si="135"/>
        <v>4.71</v>
      </c>
      <c r="CD230">
        <f t="shared" si="137"/>
        <v>15</v>
      </c>
      <c r="CE230">
        <f t="shared" si="137"/>
        <v>20.04</v>
      </c>
      <c r="CF230">
        <f t="shared" si="136"/>
        <v>23.8</v>
      </c>
      <c r="CG230">
        <f t="shared" si="136"/>
        <v>28.2</v>
      </c>
      <c r="CH230" s="20" t="b">
        <f t="shared" si="173"/>
        <v>1</v>
      </c>
    </row>
    <row r="231" spans="1:86" x14ac:dyDescent="0.25">
      <c r="A231" s="31" t="s">
        <v>302</v>
      </c>
      <c r="B231" s="31" t="s">
        <v>303</v>
      </c>
      <c r="C231" s="32">
        <v>75317</v>
      </c>
      <c r="D231" s="32" t="b">
        <f t="shared" si="138"/>
        <v>1</v>
      </c>
      <c r="E231" s="32" t="b">
        <f t="shared" si="138"/>
        <v>1</v>
      </c>
      <c r="F231" s="4">
        <v>19.989999999999998</v>
      </c>
      <c r="G231" s="5">
        <v>19.989999999999998</v>
      </c>
      <c r="H231" s="6">
        <f t="shared" si="139"/>
        <v>0</v>
      </c>
      <c r="I231" s="7">
        <f t="shared" si="140"/>
        <v>0</v>
      </c>
      <c r="J231" s="8">
        <v>19.989999999999998</v>
      </c>
      <c r="K231" s="5">
        <v>19.989999999999998</v>
      </c>
      <c r="L231" s="6">
        <f t="shared" si="141"/>
        <v>0</v>
      </c>
      <c r="M231" s="7">
        <f t="shared" si="142"/>
        <v>0</v>
      </c>
      <c r="N231" s="8">
        <v>22.99</v>
      </c>
      <c r="O231" s="5">
        <v>22.99</v>
      </c>
      <c r="P231" s="6">
        <f t="shared" si="143"/>
        <v>0</v>
      </c>
      <c r="Q231" s="7">
        <f t="shared" si="144"/>
        <v>0</v>
      </c>
      <c r="R231" s="8">
        <v>24.95</v>
      </c>
      <c r="S231" s="5">
        <v>24.95</v>
      </c>
      <c r="T231" s="6">
        <f t="shared" si="145"/>
        <v>0</v>
      </c>
      <c r="U231" s="7">
        <f t="shared" si="146"/>
        <v>0</v>
      </c>
      <c r="V231" s="8">
        <v>19.989999999999998</v>
      </c>
      <c r="W231" s="5">
        <v>19.989999999999998</v>
      </c>
      <c r="X231" s="6">
        <f t="shared" si="147"/>
        <v>0</v>
      </c>
      <c r="Y231" s="7">
        <f t="shared" si="148"/>
        <v>0</v>
      </c>
      <c r="Z231" s="8">
        <v>24.99</v>
      </c>
      <c r="AA231" s="5">
        <v>24.99</v>
      </c>
      <c r="AB231" s="6">
        <f t="shared" si="149"/>
        <v>0</v>
      </c>
      <c r="AC231" s="7">
        <f t="shared" si="150"/>
        <v>0</v>
      </c>
      <c r="AD231" s="8">
        <v>19.989999999999998</v>
      </c>
      <c r="AE231" s="5">
        <v>19.989999999999998</v>
      </c>
      <c r="AF231" s="6">
        <f t="shared" si="151"/>
        <v>0</v>
      </c>
      <c r="AG231" s="7">
        <f t="shared" si="152"/>
        <v>0</v>
      </c>
      <c r="AH231" s="8">
        <v>19.989999999999998</v>
      </c>
      <c r="AI231" s="5">
        <v>19.989999999999998</v>
      </c>
      <c r="AJ231" s="6">
        <f t="shared" si="153"/>
        <v>0</v>
      </c>
      <c r="AK231" s="7">
        <f t="shared" si="154"/>
        <v>0</v>
      </c>
      <c r="AL231" s="8">
        <v>22.99</v>
      </c>
      <c r="AM231" s="5">
        <v>22.99</v>
      </c>
      <c r="AN231" s="6">
        <f t="shared" si="155"/>
        <v>0</v>
      </c>
      <c r="AO231" s="7">
        <f t="shared" si="156"/>
        <v>0</v>
      </c>
      <c r="AP231" s="8">
        <v>22.99</v>
      </c>
      <c r="AQ231" s="5">
        <v>22.99</v>
      </c>
      <c r="AR231" s="6">
        <f t="shared" si="157"/>
        <v>0</v>
      </c>
      <c r="AS231" s="7">
        <f t="shared" si="158"/>
        <v>0</v>
      </c>
      <c r="AT231" s="8">
        <v>19.989999999999998</v>
      </c>
      <c r="AU231" s="5">
        <v>19.989999999999998</v>
      </c>
      <c r="AV231" s="6">
        <f t="shared" si="159"/>
        <v>0</v>
      </c>
      <c r="AW231" s="7">
        <f t="shared" si="160"/>
        <v>0</v>
      </c>
      <c r="AX231" s="8">
        <v>19.989999999999998</v>
      </c>
      <c r="AY231" s="5">
        <v>19.989999999999998</v>
      </c>
      <c r="AZ231" s="6">
        <f t="shared" si="161"/>
        <v>0</v>
      </c>
      <c r="BA231" s="7">
        <f t="shared" si="162"/>
        <v>0</v>
      </c>
      <c r="BB231" s="8">
        <v>19.989999999999998</v>
      </c>
      <c r="BC231" s="5">
        <v>19.989999999999998</v>
      </c>
      <c r="BD231" s="6">
        <f t="shared" si="163"/>
        <v>0</v>
      </c>
      <c r="BE231" s="7">
        <f t="shared" si="164"/>
        <v>0</v>
      </c>
      <c r="BF231" s="8">
        <v>19.989999999999998</v>
      </c>
      <c r="BG231" s="5">
        <v>19.989999999999998</v>
      </c>
      <c r="BH231" s="6">
        <f t="shared" si="165"/>
        <v>0</v>
      </c>
      <c r="BI231" s="7">
        <f t="shared" si="166"/>
        <v>0</v>
      </c>
      <c r="BJ231" s="8">
        <v>19.989999999999998</v>
      </c>
      <c r="BK231" s="5">
        <v>18.989999999999998</v>
      </c>
      <c r="BL231" s="6">
        <f t="shared" si="167"/>
        <v>-1</v>
      </c>
      <c r="BM231" s="7">
        <f t="shared" si="168"/>
        <v>-5</v>
      </c>
      <c r="BN231" s="8">
        <v>21.99</v>
      </c>
      <c r="BO231" s="5">
        <v>21.99</v>
      </c>
      <c r="BP231" s="6">
        <f t="shared" si="169"/>
        <v>0</v>
      </c>
      <c r="BQ231" s="7">
        <f t="shared" si="170"/>
        <v>0</v>
      </c>
      <c r="BR231" s="8">
        <v>19.989999999999998</v>
      </c>
      <c r="BS231" s="5">
        <v>19.989999999999998</v>
      </c>
      <c r="BT231" s="6">
        <f t="shared" si="171"/>
        <v>0</v>
      </c>
      <c r="BU231" s="7">
        <f t="shared" si="172"/>
        <v>0</v>
      </c>
      <c r="BV231">
        <f t="shared" si="132"/>
        <v>19.989999999999998</v>
      </c>
      <c r="BW231">
        <f t="shared" si="132"/>
        <v>18.989999999999998</v>
      </c>
      <c r="BX231">
        <f t="shared" si="133"/>
        <v>24.99</v>
      </c>
      <c r="BY231">
        <f t="shared" si="133"/>
        <v>24.99</v>
      </c>
      <c r="BZ231">
        <f t="shared" si="134"/>
        <v>21.22</v>
      </c>
      <c r="CA231">
        <f t="shared" si="134"/>
        <v>21.16</v>
      </c>
      <c r="CB231">
        <f t="shared" si="135"/>
        <v>1.79</v>
      </c>
      <c r="CC231">
        <f t="shared" si="135"/>
        <v>1.85</v>
      </c>
      <c r="CD231">
        <f t="shared" si="137"/>
        <v>5</v>
      </c>
      <c r="CE231">
        <f t="shared" si="137"/>
        <v>6</v>
      </c>
      <c r="CF231">
        <f t="shared" si="136"/>
        <v>23.6</v>
      </c>
      <c r="CG231">
        <f t="shared" si="136"/>
        <v>28.4</v>
      </c>
      <c r="CH231" s="20" t="b">
        <f t="shared" si="173"/>
        <v>1</v>
      </c>
    </row>
    <row r="232" spans="1:86" x14ac:dyDescent="0.25">
      <c r="A232" s="31" t="s">
        <v>304</v>
      </c>
      <c r="B232" s="31" t="s">
        <v>274</v>
      </c>
      <c r="C232" s="32">
        <v>75318</v>
      </c>
      <c r="D232" s="32" t="b">
        <f t="shared" si="138"/>
        <v>1</v>
      </c>
      <c r="E232" s="32" t="b">
        <f t="shared" si="138"/>
        <v>1</v>
      </c>
      <c r="F232" s="4">
        <v>79.989999999999995</v>
      </c>
      <c r="G232" s="5">
        <v>79.989999999999995</v>
      </c>
      <c r="H232" s="6">
        <f t="shared" si="139"/>
        <v>0</v>
      </c>
      <c r="I232" s="7">
        <f t="shared" si="140"/>
        <v>0</v>
      </c>
      <c r="J232" s="8">
        <v>79.989999999999995</v>
      </c>
      <c r="K232" s="5">
        <v>79.989999999999995</v>
      </c>
      <c r="L232" s="6">
        <f t="shared" si="141"/>
        <v>0</v>
      </c>
      <c r="M232" s="7">
        <f t="shared" si="142"/>
        <v>0</v>
      </c>
      <c r="N232" s="8">
        <v>99.99</v>
      </c>
      <c r="O232" s="5">
        <v>92.99</v>
      </c>
      <c r="P232" s="6">
        <f t="shared" si="143"/>
        <v>-7</v>
      </c>
      <c r="Q232" s="7">
        <f t="shared" si="144"/>
        <v>-7</v>
      </c>
      <c r="R232" s="8">
        <v>99.95</v>
      </c>
      <c r="S232" s="5">
        <v>99.95</v>
      </c>
      <c r="T232" s="6">
        <f t="shared" si="145"/>
        <v>0</v>
      </c>
      <c r="U232" s="7">
        <f t="shared" si="146"/>
        <v>0</v>
      </c>
      <c r="V232" s="8">
        <v>84.99</v>
      </c>
      <c r="W232" s="5">
        <v>79.989999999999995</v>
      </c>
      <c r="X232" s="6">
        <f t="shared" si="147"/>
        <v>-5</v>
      </c>
      <c r="Y232" s="7">
        <f t="shared" si="148"/>
        <v>-5.9</v>
      </c>
      <c r="Z232" s="8">
        <v>99.99</v>
      </c>
      <c r="AA232" s="5">
        <v>99.99</v>
      </c>
      <c r="AB232" s="6">
        <f t="shared" si="149"/>
        <v>0</v>
      </c>
      <c r="AC232" s="7">
        <f t="shared" si="150"/>
        <v>0</v>
      </c>
      <c r="AD232" s="8">
        <v>79.989999999999995</v>
      </c>
      <c r="AE232" s="5">
        <v>79.989999999999995</v>
      </c>
      <c r="AF232" s="6">
        <f t="shared" si="151"/>
        <v>0</v>
      </c>
      <c r="AG232" s="7">
        <f t="shared" si="152"/>
        <v>0</v>
      </c>
      <c r="AH232" s="8">
        <v>84.99</v>
      </c>
      <c r="AI232" s="5">
        <v>79.989999999999995</v>
      </c>
      <c r="AJ232" s="6">
        <f t="shared" si="153"/>
        <v>-5</v>
      </c>
      <c r="AK232" s="7">
        <f t="shared" si="154"/>
        <v>-5.9</v>
      </c>
      <c r="AL232" s="8">
        <v>99.99</v>
      </c>
      <c r="AM232" s="5">
        <v>92.99</v>
      </c>
      <c r="AN232" s="6">
        <f t="shared" si="155"/>
        <v>-7</v>
      </c>
      <c r="AO232" s="7">
        <f t="shared" si="156"/>
        <v>-7</v>
      </c>
      <c r="AP232" s="8">
        <v>99.99</v>
      </c>
      <c r="AQ232" s="5">
        <v>92.99</v>
      </c>
      <c r="AR232" s="6">
        <f t="shared" si="157"/>
        <v>-7</v>
      </c>
      <c r="AS232" s="7">
        <f t="shared" si="158"/>
        <v>-7</v>
      </c>
      <c r="AT232" s="8">
        <v>79.989999999999995</v>
      </c>
      <c r="AU232" s="5">
        <v>79.989999999999995</v>
      </c>
      <c r="AV232" s="6">
        <f t="shared" si="159"/>
        <v>0</v>
      </c>
      <c r="AW232" s="7">
        <f t="shared" si="160"/>
        <v>0</v>
      </c>
      <c r="AX232" s="8">
        <v>79.989999999999995</v>
      </c>
      <c r="AY232" s="5">
        <v>79.989999999999995</v>
      </c>
      <c r="AZ232" s="6">
        <f t="shared" si="161"/>
        <v>0</v>
      </c>
      <c r="BA232" s="7">
        <f t="shared" si="162"/>
        <v>0</v>
      </c>
      <c r="BB232" s="8">
        <v>79.989999999999995</v>
      </c>
      <c r="BC232" s="5">
        <v>79.989999999999995</v>
      </c>
      <c r="BD232" s="6">
        <f t="shared" si="163"/>
        <v>0</v>
      </c>
      <c r="BE232" s="7">
        <f t="shared" si="164"/>
        <v>0</v>
      </c>
      <c r="BF232" s="8">
        <v>89.99</v>
      </c>
      <c r="BG232" s="5">
        <v>79.989999999999995</v>
      </c>
      <c r="BH232" s="6">
        <f t="shared" si="165"/>
        <v>-10</v>
      </c>
      <c r="BI232" s="7">
        <f t="shared" si="166"/>
        <v>-11.1</v>
      </c>
      <c r="BJ232" s="8">
        <v>79.989999999999995</v>
      </c>
      <c r="BK232" s="5">
        <v>79.989999999999995</v>
      </c>
      <c r="BL232" s="6">
        <f t="shared" si="167"/>
        <v>0</v>
      </c>
      <c r="BM232" s="7">
        <f t="shared" si="168"/>
        <v>0</v>
      </c>
      <c r="BN232" s="8">
        <v>89.99</v>
      </c>
      <c r="BO232" s="5">
        <v>89.99</v>
      </c>
      <c r="BP232" s="6">
        <f t="shared" si="169"/>
        <v>0</v>
      </c>
      <c r="BQ232" s="7">
        <f t="shared" si="170"/>
        <v>0</v>
      </c>
      <c r="BR232" s="8">
        <v>89.99</v>
      </c>
      <c r="BS232" s="5">
        <v>79.989999999999995</v>
      </c>
      <c r="BT232" s="6">
        <f t="shared" si="171"/>
        <v>-10</v>
      </c>
      <c r="BU232" s="7">
        <f t="shared" si="172"/>
        <v>-11.1</v>
      </c>
      <c r="BV232">
        <f t="shared" si="132"/>
        <v>79.989999999999995</v>
      </c>
      <c r="BW232">
        <f t="shared" si="132"/>
        <v>79.989999999999995</v>
      </c>
      <c r="BX232">
        <f t="shared" si="133"/>
        <v>99.99</v>
      </c>
      <c r="BY232">
        <f t="shared" si="133"/>
        <v>99.99</v>
      </c>
      <c r="BZ232">
        <f t="shared" si="134"/>
        <v>88.22</v>
      </c>
      <c r="CA232">
        <f t="shared" si="134"/>
        <v>85.22</v>
      </c>
      <c r="CB232">
        <f t="shared" si="135"/>
        <v>8.39</v>
      </c>
      <c r="CC232">
        <f t="shared" si="135"/>
        <v>7.44</v>
      </c>
      <c r="CD232">
        <f t="shared" si="137"/>
        <v>20</v>
      </c>
      <c r="CE232">
        <f t="shared" si="137"/>
        <v>20</v>
      </c>
      <c r="CF232">
        <f t="shared" si="136"/>
        <v>22.7</v>
      </c>
      <c r="CG232">
        <f t="shared" si="136"/>
        <v>23.5</v>
      </c>
      <c r="CH232" s="20" t="b">
        <f t="shared" si="173"/>
        <v>1</v>
      </c>
    </row>
    <row r="233" spans="1:86" x14ac:dyDescent="0.25">
      <c r="A233" s="31" t="s">
        <v>305</v>
      </c>
      <c r="B233" s="31" t="s">
        <v>274</v>
      </c>
      <c r="C233" s="32">
        <v>75319</v>
      </c>
      <c r="D233" s="32" t="b">
        <f t="shared" si="138"/>
        <v>1</v>
      </c>
      <c r="E233" s="32" t="b">
        <f t="shared" si="138"/>
        <v>1</v>
      </c>
      <c r="F233" s="4">
        <v>34.99</v>
      </c>
      <c r="G233" s="5">
        <v>29.99</v>
      </c>
      <c r="H233" s="6">
        <f t="shared" si="139"/>
        <v>-5.0000000000000036</v>
      </c>
      <c r="I233" s="7">
        <f t="shared" si="140"/>
        <v>-14.3</v>
      </c>
      <c r="J233" s="8">
        <v>29.99</v>
      </c>
      <c r="K233" s="5">
        <v>29.99</v>
      </c>
      <c r="L233" s="6">
        <f t="shared" si="141"/>
        <v>0</v>
      </c>
      <c r="M233" s="7">
        <f t="shared" si="142"/>
        <v>0</v>
      </c>
      <c r="N233" s="8">
        <v>34.99</v>
      </c>
      <c r="O233" s="5">
        <v>34.99</v>
      </c>
      <c r="P233" s="6">
        <f t="shared" si="143"/>
        <v>0</v>
      </c>
      <c r="Q233" s="7">
        <f t="shared" si="144"/>
        <v>0</v>
      </c>
      <c r="R233" s="8">
        <v>34.950000000000003</v>
      </c>
      <c r="S233" s="5">
        <v>34.950000000000003</v>
      </c>
      <c r="T233" s="6">
        <f t="shared" si="145"/>
        <v>0</v>
      </c>
      <c r="U233" s="7">
        <f t="shared" si="146"/>
        <v>0</v>
      </c>
      <c r="V233" s="8">
        <v>29.99</v>
      </c>
      <c r="W233" s="5">
        <v>29.99</v>
      </c>
      <c r="X233" s="6">
        <f t="shared" si="147"/>
        <v>0</v>
      </c>
      <c r="Y233" s="7">
        <f t="shared" si="148"/>
        <v>0</v>
      </c>
      <c r="Z233" s="8">
        <v>34.99</v>
      </c>
      <c r="AA233" s="5">
        <v>34.99</v>
      </c>
      <c r="AB233" s="6">
        <f t="shared" si="149"/>
        <v>0</v>
      </c>
      <c r="AC233" s="7">
        <f t="shared" si="150"/>
        <v>0</v>
      </c>
      <c r="AD233" s="8">
        <v>29.99</v>
      </c>
      <c r="AE233" s="5">
        <v>29.99</v>
      </c>
      <c r="AF233" s="6">
        <f t="shared" si="151"/>
        <v>0</v>
      </c>
      <c r="AG233" s="7">
        <f t="shared" si="152"/>
        <v>0</v>
      </c>
      <c r="AH233" s="8">
        <v>29.99</v>
      </c>
      <c r="AI233" s="5">
        <v>29.99</v>
      </c>
      <c r="AJ233" s="6">
        <f t="shared" si="153"/>
        <v>0</v>
      </c>
      <c r="AK233" s="7">
        <f t="shared" si="154"/>
        <v>0</v>
      </c>
      <c r="AL233" s="8">
        <v>34.99</v>
      </c>
      <c r="AM233" s="5">
        <v>34.99</v>
      </c>
      <c r="AN233" s="6">
        <f t="shared" si="155"/>
        <v>0</v>
      </c>
      <c r="AO233" s="7">
        <f t="shared" si="156"/>
        <v>0</v>
      </c>
      <c r="AP233" s="8">
        <v>34.99</v>
      </c>
      <c r="AQ233" s="5">
        <v>34.99</v>
      </c>
      <c r="AR233" s="6">
        <f t="shared" si="157"/>
        <v>0</v>
      </c>
      <c r="AS233" s="7">
        <f t="shared" si="158"/>
        <v>0</v>
      </c>
      <c r="AT233" s="8">
        <v>34.99</v>
      </c>
      <c r="AU233" s="5">
        <v>29.99</v>
      </c>
      <c r="AV233" s="6">
        <f t="shared" si="159"/>
        <v>-5.0000000000000036</v>
      </c>
      <c r="AW233" s="7">
        <f t="shared" si="160"/>
        <v>-14.3</v>
      </c>
      <c r="AX233" s="8">
        <v>34.99</v>
      </c>
      <c r="AY233" s="5">
        <v>29.99</v>
      </c>
      <c r="AZ233" s="6">
        <f t="shared" si="161"/>
        <v>-5.0000000000000036</v>
      </c>
      <c r="BA233" s="7">
        <f t="shared" si="162"/>
        <v>-14.3</v>
      </c>
      <c r="BB233" s="8">
        <v>29.99</v>
      </c>
      <c r="BC233" s="5">
        <v>29.99</v>
      </c>
      <c r="BD233" s="6">
        <f t="shared" si="163"/>
        <v>0</v>
      </c>
      <c r="BE233" s="7">
        <f t="shared" si="164"/>
        <v>0</v>
      </c>
      <c r="BF233" s="8">
        <v>29.99</v>
      </c>
      <c r="BG233" s="5">
        <v>29.99</v>
      </c>
      <c r="BH233" s="6">
        <f t="shared" si="165"/>
        <v>0</v>
      </c>
      <c r="BI233" s="7">
        <f t="shared" si="166"/>
        <v>0</v>
      </c>
      <c r="BJ233" s="8">
        <v>29.99</v>
      </c>
      <c r="BK233" s="5">
        <v>27.99</v>
      </c>
      <c r="BL233" s="6">
        <f t="shared" si="167"/>
        <v>-2</v>
      </c>
      <c r="BM233" s="7">
        <f t="shared" si="168"/>
        <v>-6.7</v>
      </c>
      <c r="BN233" s="8">
        <v>31.99</v>
      </c>
      <c r="BO233" s="5">
        <v>31.99</v>
      </c>
      <c r="BP233" s="6">
        <f t="shared" si="169"/>
        <v>0</v>
      </c>
      <c r="BQ233" s="7">
        <f t="shared" si="170"/>
        <v>0</v>
      </c>
      <c r="BR233" s="8">
        <v>29.99</v>
      </c>
      <c r="BS233" s="5">
        <v>29.99</v>
      </c>
      <c r="BT233" s="6">
        <f t="shared" si="171"/>
        <v>0</v>
      </c>
      <c r="BU233" s="7">
        <f t="shared" si="172"/>
        <v>0</v>
      </c>
      <c r="BV233">
        <f t="shared" si="132"/>
        <v>29.99</v>
      </c>
      <c r="BW233">
        <f t="shared" si="132"/>
        <v>27.99</v>
      </c>
      <c r="BX233">
        <f t="shared" si="133"/>
        <v>34.99</v>
      </c>
      <c r="BY233">
        <f t="shared" si="133"/>
        <v>34.99</v>
      </c>
      <c r="BZ233">
        <f t="shared" si="134"/>
        <v>32.46</v>
      </c>
      <c r="CA233">
        <f t="shared" si="134"/>
        <v>31.46</v>
      </c>
      <c r="CB233">
        <f t="shared" si="135"/>
        <v>2.4300000000000002</v>
      </c>
      <c r="CC233">
        <f t="shared" si="135"/>
        <v>2.38</v>
      </c>
      <c r="CD233">
        <f t="shared" si="137"/>
        <v>5</v>
      </c>
      <c r="CE233">
        <f t="shared" si="137"/>
        <v>7</v>
      </c>
      <c r="CF233">
        <f t="shared" si="136"/>
        <v>15.4</v>
      </c>
      <c r="CG233">
        <f t="shared" si="136"/>
        <v>22.3</v>
      </c>
      <c r="CH233" s="20" t="b">
        <f t="shared" si="173"/>
        <v>1</v>
      </c>
    </row>
    <row r="234" spans="1:86" x14ac:dyDescent="0.25">
      <c r="A234" s="31" t="s">
        <v>306</v>
      </c>
      <c r="B234" s="31" t="s">
        <v>307</v>
      </c>
      <c r="C234" s="32">
        <v>30363</v>
      </c>
      <c r="D234" s="32" t="b">
        <f t="shared" si="138"/>
        <v>0</v>
      </c>
      <c r="E234" s="32" t="b">
        <f t="shared" si="138"/>
        <v>0</v>
      </c>
      <c r="F234" s="4">
        <v>3.99</v>
      </c>
      <c r="G234" s="5">
        <v>3.99</v>
      </c>
      <c r="H234" s="6">
        <f t="shared" si="139"/>
        <v>0</v>
      </c>
      <c r="I234" s="7">
        <f t="shared" si="140"/>
        <v>0</v>
      </c>
      <c r="J234" s="8">
        <v>3.99</v>
      </c>
      <c r="K234" s="5">
        <v>3.99</v>
      </c>
      <c r="L234" s="6">
        <f t="shared" si="141"/>
        <v>0</v>
      </c>
      <c r="M234" s="7">
        <f t="shared" si="142"/>
        <v>0</v>
      </c>
      <c r="N234" s="8"/>
      <c r="O234" s="5"/>
      <c r="P234" s="6" t="str">
        <f t="shared" si="143"/>
        <v/>
      </c>
      <c r="Q234" s="7" t="str">
        <f t="shared" si="144"/>
        <v/>
      </c>
      <c r="R234" s="8">
        <v>3.95</v>
      </c>
      <c r="S234" s="5">
        <v>3.95</v>
      </c>
      <c r="T234" s="6">
        <f t="shared" si="145"/>
        <v>0</v>
      </c>
      <c r="U234" s="7">
        <f t="shared" si="146"/>
        <v>0</v>
      </c>
      <c r="V234" s="8">
        <v>3.99</v>
      </c>
      <c r="W234" s="5">
        <v>3.99</v>
      </c>
      <c r="X234" s="6">
        <f t="shared" si="147"/>
        <v>0</v>
      </c>
      <c r="Y234" s="7">
        <f t="shared" si="148"/>
        <v>0</v>
      </c>
      <c r="Z234" s="8"/>
      <c r="AA234" s="5"/>
      <c r="AB234" s="6" t="str">
        <f t="shared" si="149"/>
        <v/>
      </c>
      <c r="AC234" s="7" t="str">
        <f t="shared" si="150"/>
        <v/>
      </c>
      <c r="AD234" s="8">
        <v>3.99</v>
      </c>
      <c r="AE234" s="5">
        <v>3.99</v>
      </c>
      <c r="AF234" s="6">
        <f t="shared" si="151"/>
        <v>0</v>
      </c>
      <c r="AG234" s="7">
        <f t="shared" si="152"/>
        <v>0</v>
      </c>
      <c r="AH234" s="8"/>
      <c r="AI234" s="5"/>
      <c r="AJ234" s="6" t="str">
        <f t="shared" si="153"/>
        <v/>
      </c>
      <c r="AK234" s="7" t="str">
        <f t="shared" si="154"/>
        <v/>
      </c>
      <c r="AL234" s="8"/>
      <c r="AM234" s="5"/>
      <c r="AN234" s="6" t="str">
        <f t="shared" si="155"/>
        <v/>
      </c>
      <c r="AO234" s="7" t="str">
        <f t="shared" si="156"/>
        <v/>
      </c>
      <c r="AP234" s="8"/>
      <c r="AQ234" s="5"/>
      <c r="AR234" s="6" t="str">
        <f t="shared" si="157"/>
        <v/>
      </c>
      <c r="AS234" s="7" t="str">
        <f t="shared" si="158"/>
        <v/>
      </c>
      <c r="AT234" s="8">
        <v>3.99</v>
      </c>
      <c r="AU234" s="5">
        <v>3.99</v>
      </c>
      <c r="AV234" s="6">
        <f t="shared" si="159"/>
        <v>0</v>
      </c>
      <c r="AW234" s="7">
        <f t="shared" si="160"/>
        <v>0</v>
      </c>
      <c r="AX234" s="8">
        <v>3.99</v>
      </c>
      <c r="AY234" s="5">
        <v>3.99</v>
      </c>
      <c r="AZ234" s="6">
        <f t="shared" si="161"/>
        <v>0</v>
      </c>
      <c r="BA234" s="7">
        <f t="shared" si="162"/>
        <v>0</v>
      </c>
      <c r="BB234" s="8"/>
      <c r="BC234" s="5"/>
      <c r="BD234" s="6" t="str">
        <f t="shared" si="163"/>
        <v/>
      </c>
      <c r="BE234" s="7" t="str">
        <f t="shared" si="164"/>
        <v/>
      </c>
      <c r="BF234" s="8">
        <v>3.99</v>
      </c>
      <c r="BG234" s="5">
        <v>3.99</v>
      </c>
      <c r="BH234" s="6">
        <f t="shared" si="165"/>
        <v>0</v>
      </c>
      <c r="BI234" s="7">
        <f t="shared" si="166"/>
        <v>0</v>
      </c>
      <c r="BJ234" s="8"/>
      <c r="BK234" s="5"/>
      <c r="BL234" s="6" t="str">
        <f t="shared" si="167"/>
        <v/>
      </c>
      <c r="BM234" s="7" t="str">
        <f t="shared" si="168"/>
        <v/>
      </c>
      <c r="BN234" s="8"/>
      <c r="BO234" s="5"/>
      <c r="BP234" s="6" t="str">
        <f t="shared" si="169"/>
        <v/>
      </c>
      <c r="BQ234" s="7" t="str">
        <f t="shared" si="170"/>
        <v/>
      </c>
      <c r="BR234" s="8">
        <v>3.99</v>
      </c>
      <c r="BS234" s="5">
        <v>3.99</v>
      </c>
      <c r="BT234" s="6">
        <f t="shared" si="171"/>
        <v>0</v>
      </c>
      <c r="BU234" s="7">
        <f t="shared" si="172"/>
        <v>0</v>
      </c>
      <c r="BV234">
        <f t="shared" si="132"/>
        <v>3.95</v>
      </c>
      <c r="BW234">
        <f t="shared" si="132"/>
        <v>3.95</v>
      </c>
      <c r="BX234">
        <f t="shared" si="133"/>
        <v>3.99</v>
      </c>
      <c r="BY234">
        <f t="shared" si="133"/>
        <v>3.99</v>
      </c>
      <c r="BZ234">
        <f t="shared" si="134"/>
        <v>3.99</v>
      </c>
      <c r="CA234">
        <f t="shared" si="134"/>
        <v>3.99</v>
      </c>
      <c r="CB234">
        <f t="shared" si="135"/>
        <v>0.01</v>
      </c>
      <c r="CC234">
        <f t="shared" si="135"/>
        <v>0.01</v>
      </c>
      <c r="CD234">
        <f t="shared" si="137"/>
        <v>0.04</v>
      </c>
      <c r="CE234">
        <f t="shared" si="137"/>
        <v>0.04</v>
      </c>
      <c r="CF234">
        <f t="shared" si="136"/>
        <v>1</v>
      </c>
      <c r="CG234">
        <f t="shared" si="136"/>
        <v>1</v>
      </c>
      <c r="CH234" s="20" t="b">
        <f t="shared" si="173"/>
        <v>0</v>
      </c>
    </row>
    <row r="235" spans="1:86" x14ac:dyDescent="0.25">
      <c r="A235" s="31" t="s">
        <v>108</v>
      </c>
      <c r="B235" s="31" t="s">
        <v>307</v>
      </c>
      <c r="C235" s="32">
        <v>60198</v>
      </c>
      <c r="D235" s="32" t="b">
        <f t="shared" si="138"/>
        <v>1</v>
      </c>
      <c r="E235" s="32" t="b">
        <f t="shared" si="138"/>
        <v>1</v>
      </c>
      <c r="F235" s="4">
        <v>189.99</v>
      </c>
      <c r="G235" s="5">
        <v>189.99</v>
      </c>
      <c r="H235" s="6">
        <f t="shared" si="139"/>
        <v>0</v>
      </c>
      <c r="I235" s="7">
        <f t="shared" si="140"/>
        <v>0</v>
      </c>
      <c r="J235" s="8">
        <v>189.99</v>
      </c>
      <c r="K235" s="5">
        <v>189.99</v>
      </c>
      <c r="L235" s="6">
        <f t="shared" si="141"/>
        <v>0</v>
      </c>
      <c r="M235" s="7">
        <f t="shared" si="142"/>
        <v>0</v>
      </c>
      <c r="N235" s="8">
        <v>199.99</v>
      </c>
      <c r="O235" s="5">
        <v>199.99</v>
      </c>
      <c r="P235" s="6">
        <f t="shared" si="143"/>
        <v>0</v>
      </c>
      <c r="Q235" s="7">
        <f t="shared" si="144"/>
        <v>0</v>
      </c>
      <c r="R235" s="8">
        <v>219.95</v>
      </c>
      <c r="S235" s="5">
        <v>219.95</v>
      </c>
      <c r="T235" s="6">
        <f t="shared" si="145"/>
        <v>0</v>
      </c>
      <c r="U235" s="7">
        <f t="shared" si="146"/>
        <v>0</v>
      </c>
      <c r="V235" s="8">
        <v>199.99</v>
      </c>
      <c r="W235" s="5">
        <v>189.99</v>
      </c>
      <c r="X235" s="6">
        <f t="shared" si="147"/>
        <v>-10</v>
      </c>
      <c r="Y235" s="7">
        <f t="shared" si="148"/>
        <v>-5</v>
      </c>
      <c r="Z235" s="8">
        <v>209.99</v>
      </c>
      <c r="AA235" s="5">
        <v>209.99</v>
      </c>
      <c r="AB235" s="6">
        <f t="shared" si="149"/>
        <v>0</v>
      </c>
      <c r="AC235" s="7">
        <f t="shared" si="150"/>
        <v>0</v>
      </c>
      <c r="AD235" s="8">
        <v>189.99</v>
      </c>
      <c r="AE235" s="5">
        <v>189.99</v>
      </c>
      <c r="AF235" s="6">
        <f t="shared" si="151"/>
        <v>0</v>
      </c>
      <c r="AG235" s="7">
        <f t="shared" si="152"/>
        <v>0</v>
      </c>
      <c r="AH235" s="8">
        <v>189.99</v>
      </c>
      <c r="AI235" s="5">
        <v>189.99</v>
      </c>
      <c r="AJ235" s="6">
        <f t="shared" si="153"/>
        <v>0</v>
      </c>
      <c r="AK235" s="7">
        <f t="shared" si="154"/>
        <v>0</v>
      </c>
      <c r="AL235" s="8">
        <v>199.99</v>
      </c>
      <c r="AM235" s="5">
        <v>199.99</v>
      </c>
      <c r="AN235" s="6">
        <f t="shared" si="155"/>
        <v>0</v>
      </c>
      <c r="AO235" s="7">
        <f t="shared" si="156"/>
        <v>0</v>
      </c>
      <c r="AP235" s="8">
        <v>199.99</v>
      </c>
      <c r="AQ235" s="5">
        <v>199.99</v>
      </c>
      <c r="AR235" s="6">
        <f t="shared" si="157"/>
        <v>0</v>
      </c>
      <c r="AS235" s="7">
        <f t="shared" si="158"/>
        <v>0</v>
      </c>
      <c r="AT235" s="8">
        <v>189.99</v>
      </c>
      <c r="AU235" s="5">
        <v>189.99</v>
      </c>
      <c r="AV235" s="6">
        <f t="shared" si="159"/>
        <v>0</v>
      </c>
      <c r="AW235" s="7">
        <f t="shared" si="160"/>
        <v>0</v>
      </c>
      <c r="AX235" s="8">
        <v>189.99</v>
      </c>
      <c r="AY235" s="5">
        <v>189.99</v>
      </c>
      <c r="AZ235" s="6">
        <f t="shared" si="161"/>
        <v>0</v>
      </c>
      <c r="BA235" s="7">
        <f t="shared" si="162"/>
        <v>0</v>
      </c>
      <c r="BB235" s="8">
        <v>189.99</v>
      </c>
      <c r="BC235" s="5">
        <v>189.99</v>
      </c>
      <c r="BD235" s="6">
        <f t="shared" si="163"/>
        <v>0</v>
      </c>
      <c r="BE235" s="7">
        <f t="shared" si="164"/>
        <v>0</v>
      </c>
      <c r="BF235" s="8">
        <v>214.99</v>
      </c>
      <c r="BG235" s="5">
        <v>189.99</v>
      </c>
      <c r="BH235" s="6">
        <f t="shared" si="165"/>
        <v>-25</v>
      </c>
      <c r="BI235" s="7">
        <f t="shared" si="166"/>
        <v>-11.6</v>
      </c>
      <c r="BJ235" s="8">
        <v>189.99</v>
      </c>
      <c r="BK235" s="5">
        <v>189.99</v>
      </c>
      <c r="BL235" s="6">
        <f t="shared" si="167"/>
        <v>0</v>
      </c>
      <c r="BM235" s="7">
        <f t="shared" si="168"/>
        <v>0</v>
      </c>
      <c r="BN235" s="8">
        <v>199.99</v>
      </c>
      <c r="BO235" s="5">
        <v>199.99</v>
      </c>
      <c r="BP235" s="6">
        <f t="shared" si="169"/>
        <v>0</v>
      </c>
      <c r="BQ235" s="7">
        <f t="shared" si="170"/>
        <v>0</v>
      </c>
      <c r="BR235" s="8">
        <v>214.99</v>
      </c>
      <c r="BS235" s="5">
        <v>189.99</v>
      </c>
      <c r="BT235" s="6">
        <f t="shared" si="171"/>
        <v>-25</v>
      </c>
      <c r="BU235" s="7">
        <f t="shared" si="172"/>
        <v>-11.6</v>
      </c>
      <c r="BV235">
        <f t="shared" si="132"/>
        <v>189.99</v>
      </c>
      <c r="BW235">
        <f t="shared" si="132"/>
        <v>189.99</v>
      </c>
      <c r="BX235">
        <f t="shared" si="133"/>
        <v>219.95</v>
      </c>
      <c r="BY235">
        <f t="shared" si="133"/>
        <v>219.95</v>
      </c>
      <c r="BZ235">
        <f t="shared" si="134"/>
        <v>198.81</v>
      </c>
      <c r="CA235">
        <f t="shared" si="134"/>
        <v>195.28</v>
      </c>
      <c r="CB235">
        <f t="shared" si="135"/>
        <v>10.07</v>
      </c>
      <c r="CC235">
        <f t="shared" si="135"/>
        <v>8.48</v>
      </c>
      <c r="CD235">
        <f t="shared" si="137"/>
        <v>29.96</v>
      </c>
      <c r="CE235">
        <f t="shared" si="137"/>
        <v>29.96</v>
      </c>
      <c r="CF235">
        <f t="shared" si="136"/>
        <v>15.1</v>
      </c>
      <c r="CG235">
        <f t="shared" si="136"/>
        <v>15.3</v>
      </c>
      <c r="CH235" s="20" t="b">
        <f t="shared" si="173"/>
        <v>1</v>
      </c>
    </row>
    <row r="236" spans="1:86" x14ac:dyDescent="0.25">
      <c r="A236" s="31" t="s">
        <v>308</v>
      </c>
      <c r="B236" s="31" t="s">
        <v>307</v>
      </c>
      <c r="C236" s="32">
        <v>60205</v>
      </c>
      <c r="D236" s="32" t="b">
        <f t="shared" si="138"/>
        <v>1</v>
      </c>
      <c r="E236" s="32" t="b">
        <f t="shared" si="138"/>
        <v>1</v>
      </c>
      <c r="F236" s="4">
        <v>19.989999999999998</v>
      </c>
      <c r="G236" s="5">
        <v>19.989999999999998</v>
      </c>
      <c r="H236" s="6">
        <f t="shared" si="139"/>
        <v>0</v>
      </c>
      <c r="I236" s="7">
        <f t="shared" si="140"/>
        <v>0</v>
      </c>
      <c r="J236" s="8">
        <v>17.989999999999998</v>
      </c>
      <c r="K236" s="5">
        <v>19.989999999999998</v>
      </c>
      <c r="L236" s="6">
        <f t="shared" si="141"/>
        <v>2</v>
      </c>
      <c r="M236" s="7">
        <f t="shared" si="142"/>
        <v>11.1</v>
      </c>
      <c r="N236" s="8">
        <v>19.989999999999998</v>
      </c>
      <c r="O236" s="5">
        <v>19.989999999999998</v>
      </c>
      <c r="P236" s="6">
        <f t="shared" si="143"/>
        <v>0</v>
      </c>
      <c r="Q236" s="7">
        <f t="shared" si="144"/>
        <v>0</v>
      </c>
      <c r="R236" s="8">
        <v>19.95</v>
      </c>
      <c r="S236" s="5">
        <v>19.95</v>
      </c>
      <c r="T236" s="6">
        <f t="shared" si="145"/>
        <v>0</v>
      </c>
      <c r="U236" s="7">
        <f t="shared" si="146"/>
        <v>0</v>
      </c>
      <c r="V236" s="8">
        <v>18.989999999999998</v>
      </c>
      <c r="W236" s="5">
        <v>19.989999999999998</v>
      </c>
      <c r="X236" s="6">
        <f t="shared" si="147"/>
        <v>1</v>
      </c>
      <c r="Y236" s="7">
        <f t="shared" si="148"/>
        <v>5.3</v>
      </c>
      <c r="Z236" s="8">
        <v>19.989999999999998</v>
      </c>
      <c r="AA236" s="5">
        <v>19.989999999999998</v>
      </c>
      <c r="AB236" s="6">
        <f t="shared" si="149"/>
        <v>0</v>
      </c>
      <c r="AC236" s="7">
        <f t="shared" si="150"/>
        <v>0</v>
      </c>
      <c r="AD236" s="8">
        <v>17.989999999999998</v>
      </c>
      <c r="AE236" s="5">
        <v>19.989999999999998</v>
      </c>
      <c r="AF236" s="6">
        <f t="shared" si="151"/>
        <v>2</v>
      </c>
      <c r="AG236" s="7">
        <f t="shared" si="152"/>
        <v>11.1</v>
      </c>
      <c r="AH236" s="8">
        <v>17.989999999999998</v>
      </c>
      <c r="AI236" s="5">
        <v>19.989999999999998</v>
      </c>
      <c r="AJ236" s="6">
        <f t="shared" si="153"/>
        <v>2</v>
      </c>
      <c r="AK236" s="7">
        <f t="shared" si="154"/>
        <v>11.1</v>
      </c>
      <c r="AL236" s="8">
        <v>19.989999999999998</v>
      </c>
      <c r="AM236" s="5">
        <v>19.989999999999998</v>
      </c>
      <c r="AN236" s="6">
        <f t="shared" si="155"/>
        <v>0</v>
      </c>
      <c r="AO236" s="7">
        <f t="shared" si="156"/>
        <v>0</v>
      </c>
      <c r="AP236" s="8">
        <v>19.989999999999998</v>
      </c>
      <c r="AQ236" s="5">
        <v>19.989999999999998</v>
      </c>
      <c r="AR236" s="6">
        <f t="shared" si="157"/>
        <v>0</v>
      </c>
      <c r="AS236" s="7">
        <f t="shared" si="158"/>
        <v>0</v>
      </c>
      <c r="AT236" s="8">
        <v>19.989999999999998</v>
      </c>
      <c r="AU236" s="5">
        <v>19.989999999999998</v>
      </c>
      <c r="AV236" s="6">
        <f t="shared" si="159"/>
        <v>0</v>
      </c>
      <c r="AW236" s="7">
        <f t="shared" si="160"/>
        <v>0</v>
      </c>
      <c r="AX236" s="8">
        <v>19.989999999999998</v>
      </c>
      <c r="AY236" s="5">
        <v>19.989999999999998</v>
      </c>
      <c r="AZ236" s="6">
        <f t="shared" si="161"/>
        <v>0</v>
      </c>
      <c r="BA236" s="7">
        <f t="shared" si="162"/>
        <v>0</v>
      </c>
      <c r="BB236" s="8">
        <v>17.989999999999998</v>
      </c>
      <c r="BC236" s="5">
        <v>19.989999999999998</v>
      </c>
      <c r="BD236" s="6">
        <f t="shared" si="163"/>
        <v>2</v>
      </c>
      <c r="BE236" s="7">
        <f t="shared" si="164"/>
        <v>11.1</v>
      </c>
      <c r="BF236" s="8">
        <v>19.989999999999998</v>
      </c>
      <c r="BG236" s="5">
        <v>19.989999999999998</v>
      </c>
      <c r="BH236" s="6">
        <f t="shared" si="165"/>
        <v>0</v>
      </c>
      <c r="BI236" s="7">
        <f t="shared" si="166"/>
        <v>0</v>
      </c>
      <c r="BJ236" s="8">
        <v>17.989999999999998</v>
      </c>
      <c r="BK236" s="5">
        <v>17.989999999999998</v>
      </c>
      <c r="BL236" s="6">
        <f t="shared" si="167"/>
        <v>0</v>
      </c>
      <c r="BM236" s="7">
        <f t="shared" si="168"/>
        <v>0</v>
      </c>
      <c r="BN236" s="8">
        <v>19.989999999999998</v>
      </c>
      <c r="BO236" s="5">
        <v>19.989999999999998</v>
      </c>
      <c r="BP236" s="6">
        <f t="shared" si="169"/>
        <v>0</v>
      </c>
      <c r="BQ236" s="7">
        <f t="shared" si="170"/>
        <v>0</v>
      </c>
      <c r="BR236" s="8">
        <v>17.989999999999998</v>
      </c>
      <c r="BS236" s="5">
        <v>19.989999999999998</v>
      </c>
      <c r="BT236" s="6">
        <f t="shared" si="171"/>
        <v>2</v>
      </c>
      <c r="BU236" s="7">
        <f t="shared" si="172"/>
        <v>11.1</v>
      </c>
      <c r="BV236">
        <f t="shared" si="132"/>
        <v>17.989999999999998</v>
      </c>
      <c r="BW236">
        <f t="shared" si="132"/>
        <v>17.989999999999998</v>
      </c>
      <c r="BX236">
        <f t="shared" si="133"/>
        <v>19.989999999999998</v>
      </c>
      <c r="BY236">
        <f t="shared" si="133"/>
        <v>19.989999999999998</v>
      </c>
      <c r="BZ236">
        <f t="shared" si="134"/>
        <v>19.22</v>
      </c>
      <c r="CA236">
        <f t="shared" si="134"/>
        <v>19.87</v>
      </c>
      <c r="CB236">
        <f t="shared" si="135"/>
        <v>0.94</v>
      </c>
      <c r="CC236">
        <f t="shared" si="135"/>
        <v>0.47</v>
      </c>
      <c r="CD236">
        <f t="shared" si="137"/>
        <v>2</v>
      </c>
      <c r="CE236">
        <f t="shared" si="137"/>
        <v>2</v>
      </c>
      <c r="CF236">
        <f t="shared" si="136"/>
        <v>10.4</v>
      </c>
      <c r="CG236">
        <f t="shared" si="136"/>
        <v>10.1</v>
      </c>
      <c r="CH236" s="20" t="b">
        <f t="shared" si="173"/>
        <v>1</v>
      </c>
    </row>
    <row r="237" spans="1:86" x14ac:dyDescent="0.25">
      <c r="A237" s="31" t="s">
        <v>309</v>
      </c>
      <c r="B237" s="31" t="s">
        <v>307</v>
      </c>
      <c r="C237" s="32">
        <v>60238</v>
      </c>
      <c r="D237" s="32" t="b">
        <f t="shared" si="138"/>
        <v>1</v>
      </c>
      <c r="E237" s="32" t="b">
        <f t="shared" si="138"/>
        <v>1</v>
      </c>
      <c r="F237" s="4">
        <v>19.989999999999998</v>
      </c>
      <c r="G237" s="5">
        <v>19.989999999999998</v>
      </c>
      <c r="H237" s="6">
        <f t="shared" si="139"/>
        <v>0</v>
      </c>
      <c r="I237" s="7">
        <f t="shared" si="140"/>
        <v>0</v>
      </c>
      <c r="J237" s="8">
        <v>19.989999999999998</v>
      </c>
      <c r="K237" s="5">
        <v>19.989999999999998</v>
      </c>
      <c r="L237" s="6">
        <f t="shared" si="141"/>
        <v>0</v>
      </c>
      <c r="M237" s="7">
        <f t="shared" si="142"/>
        <v>0</v>
      </c>
      <c r="N237" s="8">
        <v>21.99</v>
      </c>
      <c r="O237" s="5">
        <v>19.989999999999998</v>
      </c>
      <c r="P237" s="6">
        <f t="shared" si="143"/>
        <v>-2</v>
      </c>
      <c r="Q237" s="7">
        <f t="shared" si="144"/>
        <v>-9.1</v>
      </c>
      <c r="R237" s="8">
        <v>24.95</v>
      </c>
      <c r="S237" s="5">
        <v>24.95</v>
      </c>
      <c r="T237" s="6">
        <f t="shared" si="145"/>
        <v>0</v>
      </c>
      <c r="U237" s="7">
        <f t="shared" si="146"/>
        <v>0</v>
      </c>
      <c r="V237" s="8">
        <v>19.989999999999998</v>
      </c>
      <c r="W237" s="5">
        <v>19.989999999999998</v>
      </c>
      <c r="X237" s="6">
        <f t="shared" si="147"/>
        <v>0</v>
      </c>
      <c r="Y237" s="7">
        <f t="shared" si="148"/>
        <v>0</v>
      </c>
      <c r="Z237" s="8">
        <v>19.989999999999998</v>
      </c>
      <c r="AA237" s="5">
        <v>19.989999999999998</v>
      </c>
      <c r="AB237" s="6">
        <f t="shared" si="149"/>
        <v>0</v>
      </c>
      <c r="AC237" s="7">
        <f t="shared" si="150"/>
        <v>0</v>
      </c>
      <c r="AD237" s="8">
        <v>18.29</v>
      </c>
      <c r="AE237" s="5">
        <v>19.989999999999998</v>
      </c>
      <c r="AF237" s="6">
        <f t="shared" si="151"/>
        <v>1.6999999999999993</v>
      </c>
      <c r="AG237" s="7">
        <f t="shared" si="152"/>
        <v>9.3000000000000007</v>
      </c>
      <c r="AH237" s="8">
        <v>19.989999999999998</v>
      </c>
      <c r="AI237" s="5">
        <v>19.989999999999998</v>
      </c>
      <c r="AJ237" s="6">
        <f t="shared" si="153"/>
        <v>0</v>
      </c>
      <c r="AK237" s="7">
        <f t="shared" si="154"/>
        <v>0</v>
      </c>
      <c r="AL237" s="8">
        <v>21.99</v>
      </c>
      <c r="AM237" s="5">
        <v>19.989999999999998</v>
      </c>
      <c r="AN237" s="6">
        <f t="shared" si="155"/>
        <v>-2</v>
      </c>
      <c r="AO237" s="7">
        <f t="shared" si="156"/>
        <v>-9.1</v>
      </c>
      <c r="AP237" s="8">
        <v>21.99</v>
      </c>
      <c r="AQ237" s="5">
        <v>19.989999999999998</v>
      </c>
      <c r="AR237" s="6">
        <f t="shared" si="157"/>
        <v>-2</v>
      </c>
      <c r="AS237" s="7">
        <f t="shared" si="158"/>
        <v>-9.1</v>
      </c>
      <c r="AT237" s="8">
        <v>19.989999999999998</v>
      </c>
      <c r="AU237" s="5">
        <v>19.989999999999998</v>
      </c>
      <c r="AV237" s="6">
        <f t="shared" si="159"/>
        <v>0</v>
      </c>
      <c r="AW237" s="7">
        <f t="shared" si="160"/>
        <v>0</v>
      </c>
      <c r="AX237" s="8">
        <v>19.989999999999998</v>
      </c>
      <c r="AY237" s="5">
        <v>19.989999999999998</v>
      </c>
      <c r="AZ237" s="6">
        <f t="shared" si="161"/>
        <v>0</v>
      </c>
      <c r="BA237" s="7">
        <f t="shared" si="162"/>
        <v>0</v>
      </c>
      <c r="BB237" s="8">
        <v>19.989999999999998</v>
      </c>
      <c r="BC237" s="5">
        <v>19.989999999999998</v>
      </c>
      <c r="BD237" s="6">
        <f t="shared" si="163"/>
        <v>0</v>
      </c>
      <c r="BE237" s="7">
        <f t="shared" si="164"/>
        <v>0</v>
      </c>
      <c r="BF237" s="8">
        <v>19.989999999999998</v>
      </c>
      <c r="BG237" s="5">
        <v>19.989999999999998</v>
      </c>
      <c r="BH237" s="6">
        <f t="shared" si="165"/>
        <v>0</v>
      </c>
      <c r="BI237" s="7">
        <f t="shared" si="166"/>
        <v>0</v>
      </c>
      <c r="BJ237" s="8">
        <v>18.989999999999998</v>
      </c>
      <c r="BK237" s="5">
        <v>18.489999999999998</v>
      </c>
      <c r="BL237" s="6">
        <f t="shared" si="167"/>
        <v>-0.5</v>
      </c>
      <c r="BM237" s="7">
        <f t="shared" si="168"/>
        <v>-2.6</v>
      </c>
      <c r="BN237" s="8">
        <v>21.99</v>
      </c>
      <c r="BO237" s="5">
        <v>21.99</v>
      </c>
      <c r="BP237" s="6">
        <f t="shared" si="169"/>
        <v>0</v>
      </c>
      <c r="BQ237" s="7">
        <f t="shared" si="170"/>
        <v>0</v>
      </c>
      <c r="BR237" s="8">
        <v>19.989999999999998</v>
      </c>
      <c r="BS237" s="5">
        <v>19.989999999999998</v>
      </c>
      <c r="BT237" s="6">
        <f t="shared" si="171"/>
        <v>0</v>
      </c>
      <c r="BU237" s="7">
        <f t="shared" si="172"/>
        <v>0</v>
      </c>
      <c r="BV237">
        <f t="shared" si="132"/>
        <v>18.29</v>
      </c>
      <c r="BW237">
        <f t="shared" si="132"/>
        <v>18.489999999999998</v>
      </c>
      <c r="BX237">
        <f t="shared" si="133"/>
        <v>24.95</v>
      </c>
      <c r="BY237">
        <f t="shared" si="133"/>
        <v>24.95</v>
      </c>
      <c r="BZ237">
        <f t="shared" si="134"/>
        <v>20.59</v>
      </c>
      <c r="CA237">
        <f t="shared" si="134"/>
        <v>20.309999999999999</v>
      </c>
      <c r="CB237">
        <f t="shared" si="135"/>
        <v>1.5</v>
      </c>
      <c r="CC237">
        <f t="shared" si="135"/>
        <v>1.31</v>
      </c>
      <c r="CD237">
        <f t="shared" si="137"/>
        <v>6.66</v>
      </c>
      <c r="CE237">
        <f t="shared" si="137"/>
        <v>6.46</v>
      </c>
      <c r="CF237">
        <f t="shared" si="136"/>
        <v>32.299999999999997</v>
      </c>
      <c r="CG237">
        <f t="shared" si="136"/>
        <v>31.8</v>
      </c>
      <c r="CH237" s="20" t="b">
        <f t="shared" si="173"/>
        <v>1</v>
      </c>
    </row>
    <row r="238" spans="1:86" x14ac:dyDescent="0.25">
      <c r="A238" s="31" t="s">
        <v>310</v>
      </c>
      <c r="B238" s="31" t="s">
        <v>307</v>
      </c>
      <c r="C238" s="32">
        <v>60243</v>
      </c>
      <c r="D238" s="32" t="b">
        <f t="shared" si="138"/>
        <v>1</v>
      </c>
      <c r="E238" s="32" t="b">
        <f t="shared" si="138"/>
        <v>1</v>
      </c>
      <c r="F238" s="4">
        <v>29.99</v>
      </c>
      <c r="G238" s="5">
        <v>29.99</v>
      </c>
      <c r="H238" s="6">
        <f t="shared" si="139"/>
        <v>0</v>
      </c>
      <c r="I238" s="7">
        <f t="shared" si="140"/>
        <v>0</v>
      </c>
      <c r="J238" s="8">
        <v>29.99</v>
      </c>
      <c r="K238" s="5">
        <v>29.99</v>
      </c>
      <c r="L238" s="6">
        <f t="shared" si="141"/>
        <v>0</v>
      </c>
      <c r="M238" s="7">
        <f t="shared" si="142"/>
        <v>0</v>
      </c>
      <c r="N238" s="8">
        <v>29.99</v>
      </c>
      <c r="O238" s="5">
        <v>29.99</v>
      </c>
      <c r="P238" s="6">
        <f t="shared" si="143"/>
        <v>0</v>
      </c>
      <c r="Q238" s="7">
        <f t="shared" si="144"/>
        <v>0</v>
      </c>
      <c r="R238" s="8">
        <v>34.950000000000003</v>
      </c>
      <c r="S238" s="5">
        <v>34.950000000000003</v>
      </c>
      <c r="T238" s="6">
        <f t="shared" si="145"/>
        <v>0</v>
      </c>
      <c r="U238" s="7">
        <f t="shared" si="146"/>
        <v>0</v>
      </c>
      <c r="V238" s="8">
        <v>29.99</v>
      </c>
      <c r="W238" s="5">
        <v>29.99</v>
      </c>
      <c r="X238" s="6">
        <f t="shared" si="147"/>
        <v>0</v>
      </c>
      <c r="Y238" s="7">
        <f t="shared" si="148"/>
        <v>0</v>
      </c>
      <c r="Z238" s="8">
        <v>29.99</v>
      </c>
      <c r="AA238" s="5">
        <v>29.99</v>
      </c>
      <c r="AB238" s="6">
        <f t="shared" si="149"/>
        <v>0</v>
      </c>
      <c r="AC238" s="7">
        <f t="shared" si="150"/>
        <v>0</v>
      </c>
      <c r="AD238" s="8">
        <v>29.99</v>
      </c>
      <c r="AE238" s="5">
        <v>29.99</v>
      </c>
      <c r="AF238" s="6">
        <f t="shared" si="151"/>
        <v>0</v>
      </c>
      <c r="AG238" s="7">
        <f t="shared" si="152"/>
        <v>0</v>
      </c>
      <c r="AH238" s="8">
        <v>29.99</v>
      </c>
      <c r="AI238" s="5">
        <v>29.99</v>
      </c>
      <c r="AJ238" s="6">
        <f t="shared" si="153"/>
        <v>0</v>
      </c>
      <c r="AK238" s="7">
        <f t="shared" si="154"/>
        <v>0</v>
      </c>
      <c r="AL238" s="8">
        <v>29.99</v>
      </c>
      <c r="AM238" s="5">
        <v>29.99</v>
      </c>
      <c r="AN238" s="6">
        <f t="shared" si="155"/>
        <v>0</v>
      </c>
      <c r="AO238" s="7">
        <f t="shared" si="156"/>
        <v>0</v>
      </c>
      <c r="AP238" s="8">
        <v>29.99</v>
      </c>
      <c r="AQ238" s="5">
        <v>29.99</v>
      </c>
      <c r="AR238" s="6">
        <f t="shared" si="157"/>
        <v>0</v>
      </c>
      <c r="AS238" s="7">
        <f t="shared" si="158"/>
        <v>0</v>
      </c>
      <c r="AT238" s="8">
        <v>29.99</v>
      </c>
      <c r="AU238" s="5">
        <v>29.99</v>
      </c>
      <c r="AV238" s="6">
        <f t="shared" si="159"/>
        <v>0</v>
      </c>
      <c r="AW238" s="7">
        <f t="shared" si="160"/>
        <v>0</v>
      </c>
      <c r="AX238" s="8">
        <v>29.99</v>
      </c>
      <c r="AY238" s="5">
        <v>29.99</v>
      </c>
      <c r="AZ238" s="6">
        <f t="shared" si="161"/>
        <v>0</v>
      </c>
      <c r="BA238" s="7">
        <f t="shared" si="162"/>
        <v>0</v>
      </c>
      <c r="BB238" s="8">
        <v>29.99</v>
      </c>
      <c r="BC238" s="5">
        <v>29.99</v>
      </c>
      <c r="BD238" s="6">
        <f t="shared" si="163"/>
        <v>0</v>
      </c>
      <c r="BE238" s="7">
        <f t="shared" si="164"/>
        <v>0</v>
      </c>
      <c r="BF238" s="8">
        <v>29.99</v>
      </c>
      <c r="BG238" s="5">
        <v>29.99</v>
      </c>
      <c r="BH238" s="6">
        <f t="shared" si="165"/>
        <v>0</v>
      </c>
      <c r="BI238" s="7">
        <f t="shared" si="166"/>
        <v>0</v>
      </c>
      <c r="BJ238" s="8">
        <v>29.99</v>
      </c>
      <c r="BK238" s="5">
        <v>27.99</v>
      </c>
      <c r="BL238" s="6">
        <f t="shared" si="167"/>
        <v>-2</v>
      </c>
      <c r="BM238" s="7">
        <f t="shared" si="168"/>
        <v>-6.7</v>
      </c>
      <c r="BN238" s="8">
        <v>31.99</v>
      </c>
      <c r="BO238" s="5">
        <v>31.99</v>
      </c>
      <c r="BP238" s="6">
        <f t="shared" si="169"/>
        <v>0</v>
      </c>
      <c r="BQ238" s="7">
        <f t="shared" si="170"/>
        <v>0</v>
      </c>
      <c r="BR238" s="8">
        <v>29.99</v>
      </c>
      <c r="BS238" s="5">
        <v>29.99</v>
      </c>
      <c r="BT238" s="6">
        <f t="shared" si="171"/>
        <v>0</v>
      </c>
      <c r="BU238" s="7">
        <f t="shared" si="172"/>
        <v>0</v>
      </c>
      <c r="BV238">
        <f t="shared" si="132"/>
        <v>29.99</v>
      </c>
      <c r="BW238">
        <f t="shared" si="132"/>
        <v>27.99</v>
      </c>
      <c r="BX238">
        <f t="shared" si="133"/>
        <v>34.950000000000003</v>
      </c>
      <c r="BY238">
        <f t="shared" si="133"/>
        <v>34.950000000000003</v>
      </c>
      <c r="BZ238">
        <f t="shared" si="134"/>
        <v>30.4</v>
      </c>
      <c r="CA238">
        <f t="shared" si="134"/>
        <v>30.28</v>
      </c>
      <c r="CB238">
        <f t="shared" si="135"/>
        <v>1.23</v>
      </c>
      <c r="CC238">
        <f t="shared" si="135"/>
        <v>1.35</v>
      </c>
      <c r="CD238">
        <f t="shared" si="137"/>
        <v>4.96</v>
      </c>
      <c r="CE238">
        <f t="shared" si="137"/>
        <v>6.96</v>
      </c>
      <c r="CF238">
        <f t="shared" si="136"/>
        <v>16.3</v>
      </c>
      <c r="CG238">
        <f t="shared" si="136"/>
        <v>23</v>
      </c>
      <c r="CH238" s="20" t="b">
        <f t="shared" si="173"/>
        <v>1</v>
      </c>
    </row>
    <row r="239" spans="1:86" x14ac:dyDescent="0.25">
      <c r="A239" s="31" t="s">
        <v>311</v>
      </c>
      <c r="B239" s="31" t="s">
        <v>307</v>
      </c>
      <c r="C239" s="32">
        <v>60253</v>
      </c>
      <c r="D239" s="32" t="b">
        <f t="shared" si="138"/>
        <v>1</v>
      </c>
      <c r="E239" s="32" t="b">
        <f t="shared" si="138"/>
        <v>1</v>
      </c>
      <c r="F239" s="4">
        <v>19.989999999999998</v>
      </c>
      <c r="G239" s="5">
        <v>19.989999999999998</v>
      </c>
      <c r="H239" s="6">
        <f t="shared" si="139"/>
        <v>0</v>
      </c>
      <c r="I239" s="7">
        <f t="shared" si="140"/>
        <v>0</v>
      </c>
      <c r="J239" s="8">
        <v>19.989999999999998</v>
      </c>
      <c r="K239" s="5">
        <v>19.989999999999998</v>
      </c>
      <c r="L239" s="6">
        <f t="shared" si="141"/>
        <v>0</v>
      </c>
      <c r="M239" s="7">
        <f t="shared" si="142"/>
        <v>0</v>
      </c>
      <c r="N239" s="8">
        <v>19.989999999999998</v>
      </c>
      <c r="O239" s="5">
        <v>19.989999999999998</v>
      </c>
      <c r="P239" s="6">
        <f t="shared" si="143"/>
        <v>0</v>
      </c>
      <c r="Q239" s="7">
        <f t="shared" si="144"/>
        <v>0</v>
      </c>
      <c r="R239" s="8">
        <v>24.95</v>
      </c>
      <c r="S239" s="5">
        <v>24.95</v>
      </c>
      <c r="T239" s="6">
        <f t="shared" si="145"/>
        <v>0</v>
      </c>
      <c r="U239" s="7">
        <f t="shared" si="146"/>
        <v>0</v>
      </c>
      <c r="V239" s="8">
        <v>19.989999999999998</v>
      </c>
      <c r="W239" s="5">
        <v>19.989999999999998</v>
      </c>
      <c r="X239" s="6">
        <f t="shared" si="147"/>
        <v>0</v>
      </c>
      <c r="Y239" s="7">
        <f t="shared" si="148"/>
        <v>0</v>
      </c>
      <c r="Z239" s="8">
        <v>19.989999999999998</v>
      </c>
      <c r="AA239" s="5">
        <v>19.989999999999998</v>
      </c>
      <c r="AB239" s="6">
        <f t="shared" si="149"/>
        <v>0</v>
      </c>
      <c r="AC239" s="7">
        <f t="shared" si="150"/>
        <v>0</v>
      </c>
      <c r="AD239" s="8">
        <v>19.989999999999998</v>
      </c>
      <c r="AE239" s="5">
        <v>19.989999999999998</v>
      </c>
      <c r="AF239" s="6">
        <f t="shared" si="151"/>
        <v>0</v>
      </c>
      <c r="AG239" s="7">
        <f t="shared" si="152"/>
        <v>0</v>
      </c>
      <c r="AH239" s="8">
        <v>19.989999999999998</v>
      </c>
      <c r="AI239" s="5">
        <v>19.989999999999998</v>
      </c>
      <c r="AJ239" s="6">
        <f t="shared" si="153"/>
        <v>0</v>
      </c>
      <c r="AK239" s="7">
        <f t="shared" si="154"/>
        <v>0</v>
      </c>
      <c r="AL239" s="8">
        <v>19.989999999999998</v>
      </c>
      <c r="AM239" s="5">
        <v>19.989999999999998</v>
      </c>
      <c r="AN239" s="6">
        <f t="shared" si="155"/>
        <v>0</v>
      </c>
      <c r="AO239" s="7">
        <f t="shared" si="156"/>
        <v>0</v>
      </c>
      <c r="AP239" s="8">
        <v>19.989999999999998</v>
      </c>
      <c r="AQ239" s="5">
        <v>19.989999999999998</v>
      </c>
      <c r="AR239" s="6">
        <f t="shared" si="157"/>
        <v>0</v>
      </c>
      <c r="AS239" s="7">
        <f t="shared" si="158"/>
        <v>0</v>
      </c>
      <c r="AT239" s="8">
        <v>19.989999999999998</v>
      </c>
      <c r="AU239" s="5">
        <v>19.989999999999998</v>
      </c>
      <c r="AV239" s="6">
        <f t="shared" si="159"/>
        <v>0</v>
      </c>
      <c r="AW239" s="7">
        <f t="shared" si="160"/>
        <v>0</v>
      </c>
      <c r="AX239" s="8">
        <v>19.989999999999998</v>
      </c>
      <c r="AY239" s="5">
        <v>19.989999999999998</v>
      </c>
      <c r="AZ239" s="6">
        <f t="shared" si="161"/>
        <v>0</v>
      </c>
      <c r="BA239" s="7">
        <f t="shared" si="162"/>
        <v>0</v>
      </c>
      <c r="BB239" s="8">
        <v>19.989999999999998</v>
      </c>
      <c r="BC239" s="5">
        <v>19.989999999999998</v>
      </c>
      <c r="BD239" s="6">
        <f t="shared" si="163"/>
        <v>0</v>
      </c>
      <c r="BE239" s="7">
        <f t="shared" si="164"/>
        <v>0</v>
      </c>
      <c r="BF239" s="8">
        <v>19.989999999999998</v>
      </c>
      <c r="BG239" s="5">
        <v>19.989999999999998</v>
      </c>
      <c r="BH239" s="6">
        <f t="shared" si="165"/>
        <v>0</v>
      </c>
      <c r="BI239" s="7">
        <f t="shared" si="166"/>
        <v>0</v>
      </c>
      <c r="BJ239" s="8">
        <v>19.989999999999998</v>
      </c>
      <c r="BK239" s="5">
        <v>18.489999999999998</v>
      </c>
      <c r="BL239" s="6">
        <f t="shared" si="167"/>
        <v>-1.5</v>
      </c>
      <c r="BM239" s="7">
        <f t="shared" si="168"/>
        <v>-7.5</v>
      </c>
      <c r="BN239" s="8">
        <v>21.99</v>
      </c>
      <c r="BO239" s="5">
        <v>21.99</v>
      </c>
      <c r="BP239" s="6">
        <f t="shared" si="169"/>
        <v>0</v>
      </c>
      <c r="BQ239" s="7">
        <f t="shared" si="170"/>
        <v>0</v>
      </c>
      <c r="BR239" s="8">
        <v>19.989999999999998</v>
      </c>
      <c r="BS239" s="5">
        <v>19.989999999999998</v>
      </c>
      <c r="BT239" s="6">
        <f t="shared" si="171"/>
        <v>0</v>
      </c>
      <c r="BU239" s="7">
        <f t="shared" si="172"/>
        <v>0</v>
      </c>
      <c r="BV239">
        <f t="shared" si="132"/>
        <v>19.989999999999998</v>
      </c>
      <c r="BW239">
        <f t="shared" si="132"/>
        <v>18.489999999999998</v>
      </c>
      <c r="BX239">
        <f t="shared" si="133"/>
        <v>24.95</v>
      </c>
      <c r="BY239">
        <f t="shared" si="133"/>
        <v>24.95</v>
      </c>
      <c r="BZ239">
        <f t="shared" si="134"/>
        <v>20.399999999999999</v>
      </c>
      <c r="CA239">
        <f t="shared" si="134"/>
        <v>20.309999999999999</v>
      </c>
      <c r="CB239">
        <f t="shared" si="135"/>
        <v>1.23</v>
      </c>
      <c r="CC239">
        <f t="shared" si="135"/>
        <v>1.31</v>
      </c>
      <c r="CD239">
        <f t="shared" si="137"/>
        <v>4.96</v>
      </c>
      <c r="CE239">
        <f t="shared" si="137"/>
        <v>6.46</v>
      </c>
      <c r="CF239">
        <f t="shared" si="136"/>
        <v>24.3</v>
      </c>
      <c r="CG239">
        <f t="shared" si="136"/>
        <v>31.8</v>
      </c>
      <c r="CH239" s="20" t="b">
        <f t="shared" si="173"/>
        <v>1</v>
      </c>
    </row>
    <row r="240" spans="1:86" x14ac:dyDescent="0.25">
      <c r="A240" s="31" t="s">
        <v>312</v>
      </c>
      <c r="B240" s="31" t="s">
        <v>307</v>
      </c>
      <c r="C240" s="32">
        <v>60262</v>
      </c>
      <c r="D240" s="32" t="b">
        <f t="shared" si="138"/>
        <v>1</v>
      </c>
      <c r="E240" s="32" t="b">
        <f t="shared" si="138"/>
        <v>1</v>
      </c>
      <c r="F240" s="4">
        <v>99.99</v>
      </c>
      <c r="G240" s="5">
        <v>99.99</v>
      </c>
      <c r="H240" s="6">
        <f t="shared" si="139"/>
        <v>0</v>
      </c>
      <c r="I240" s="7">
        <f t="shared" si="140"/>
        <v>0</v>
      </c>
      <c r="J240" s="8">
        <v>99.99</v>
      </c>
      <c r="K240" s="5">
        <v>99.99</v>
      </c>
      <c r="L240" s="6">
        <f t="shared" si="141"/>
        <v>0</v>
      </c>
      <c r="M240" s="7">
        <f t="shared" si="142"/>
        <v>0</v>
      </c>
      <c r="N240" s="8">
        <v>109.99</v>
      </c>
      <c r="O240" s="5">
        <v>109.99</v>
      </c>
      <c r="P240" s="6">
        <f t="shared" si="143"/>
        <v>0</v>
      </c>
      <c r="Q240" s="7">
        <f t="shared" si="144"/>
        <v>0</v>
      </c>
      <c r="R240" s="8">
        <v>119.95</v>
      </c>
      <c r="S240" s="5">
        <v>119.95</v>
      </c>
      <c r="T240" s="6">
        <f t="shared" si="145"/>
        <v>0</v>
      </c>
      <c r="U240" s="7">
        <f t="shared" si="146"/>
        <v>0</v>
      </c>
      <c r="V240" s="8">
        <v>104.99</v>
      </c>
      <c r="W240" s="5">
        <v>99.99</v>
      </c>
      <c r="X240" s="6">
        <f t="shared" si="147"/>
        <v>-5</v>
      </c>
      <c r="Y240" s="7">
        <f t="shared" si="148"/>
        <v>-4.8</v>
      </c>
      <c r="Z240" s="8">
        <v>109.99</v>
      </c>
      <c r="AA240" s="5">
        <v>109.99</v>
      </c>
      <c r="AB240" s="6">
        <f t="shared" si="149"/>
        <v>0</v>
      </c>
      <c r="AC240" s="7">
        <f t="shared" si="150"/>
        <v>0</v>
      </c>
      <c r="AD240" s="8">
        <v>99.99</v>
      </c>
      <c r="AE240" s="5">
        <v>99.99</v>
      </c>
      <c r="AF240" s="6">
        <f t="shared" si="151"/>
        <v>0</v>
      </c>
      <c r="AG240" s="7">
        <f t="shared" si="152"/>
        <v>0</v>
      </c>
      <c r="AH240" s="8">
        <v>99.99</v>
      </c>
      <c r="AI240" s="5">
        <v>99.99</v>
      </c>
      <c r="AJ240" s="6">
        <f t="shared" si="153"/>
        <v>0</v>
      </c>
      <c r="AK240" s="7">
        <f t="shared" si="154"/>
        <v>0</v>
      </c>
      <c r="AL240" s="8">
        <v>109.99</v>
      </c>
      <c r="AM240" s="5">
        <v>109.99</v>
      </c>
      <c r="AN240" s="6">
        <f t="shared" si="155"/>
        <v>0</v>
      </c>
      <c r="AO240" s="7">
        <f t="shared" si="156"/>
        <v>0</v>
      </c>
      <c r="AP240" s="8">
        <v>109.99</v>
      </c>
      <c r="AQ240" s="5">
        <v>109.99</v>
      </c>
      <c r="AR240" s="6">
        <f t="shared" si="157"/>
        <v>0</v>
      </c>
      <c r="AS240" s="7">
        <f t="shared" si="158"/>
        <v>0</v>
      </c>
      <c r="AT240" s="8">
        <v>99.99</v>
      </c>
      <c r="AU240" s="5">
        <v>99.99</v>
      </c>
      <c r="AV240" s="6">
        <f t="shared" si="159"/>
        <v>0</v>
      </c>
      <c r="AW240" s="7">
        <f t="shared" si="160"/>
        <v>0</v>
      </c>
      <c r="AX240" s="8">
        <v>99.99</v>
      </c>
      <c r="AY240" s="5">
        <v>99.99</v>
      </c>
      <c r="AZ240" s="6">
        <f t="shared" si="161"/>
        <v>0</v>
      </c>
      <c r="BA240" s="7">
        <f t="shared" si="162"/>
        <v>0</v>
      </c>
      <c r="BB240" s="8">
        <v>99.99</v>
      </c>
      <c r="BC240" s="5">
        <v>99.99</v>
      </c>
      <c r="BD240" s="6">
        <f t="shared" si="163"/>
        <v>0</v>
      </c>
      <c r="BE240" s="7">
        <f t="shared" si="164"/>
        <v>0</v>
      </c>
      <c r="BF240" s="8">
        <v>109.99</v>
      </c>
      <c r="BG240" s="5">
        <v>99.99</v>
      </c>
      <c r="BH240" s="6">
        <f t="shared" si="165"/>
        <v>-10</v>
      </c>
      <c r="BI240" s="7">
        <f t="shared" si="166"/>
        <v>-9.1</v>
      </c>
      <c r="BJ240" s="8">
        <v>109.99</v>
      </c>
      <c r="BK240" s="5">
        <v>97.99</v>
      </c>
      <c r="BL240" s="6">
        <f t="shared" si="167"/>
        <v>-12</v>
      </c>
      <c r="BM240" s="7">
        <f t="shared" si="168"/>
        <v>-10.9</v>
      </c>
      <c r="BN240" s="8">
        <v>109.99</v>
      </c>
      <c r="BO240" s="5">
        <v>109.99</v>
      </c>
      <c r="BP240" s="6">
        <f t="shared" si="169"/>
        <v>0</v>
      </c>
      <c r="BQ240" s="7">
        <f t="shared" si="170"/>
        <v>0</v>
      </c>
      <c r="BR240" s="8">
        <v>109.99</v>
      </c>
      <c r="BS240" s="5">
        <v>99.99</v>
      </c>
      <c r="BT240" s="6">
        <f t="shared" si="171"/>
        <v>-10</v>
      </c>
      <c r="BU240" s="7">
        <f t="shared" si="172"/>
        <v>-9.1</v>
      </c>
      <c r="BV240">
        <f t="shared" si="132"/>
        <v>99.99</v>
      </c>
      <c r="BW240">
        <f t="shared" si="132"/>
        <v>97.99</v>
      </c>
      <c r="BX240">
        <f t="shared" si="133"/>
        <v>119.95</v>
      </c>
      <c r="BY240">
        <f t="shared" si="133"/>
        <v>119.95</v>
      </c>
      <c r="BZ240">
        <f t="shared" si="134"/>
        <v>106.16</v>
      </c>
      <c r="CA240">
        <f t="shared" si="134"/>
        <v>103.99</v>
      </c>
      <c r="CB240">
        <f t="shared" si="135"/>
        <v>5.82</v>
      </c>
      <c r="CC240">
        <f t="shared" si="135"/>
        <v>6.09</v>
      </c>
      <c r="CD240">
        <f t="shared" si="137"/>
        <v>19.96</v>
      </c>
      <c r="CE240">
        <f t="shared" si="137"/>
        <v>21.96</v>
      </c>
      <c r="CF240">
        <f t="shared" si="136"/>
        <v>18.8</v>
      </c>
      <c r="CG240">
        <f t="shared" si="136"/>
        <v>21.1</v>
      </c>
      <c r="CH240" s="20" t="b">
        <f t="shared" si="173"/>
        <v>1</v>
      </c>
    </row>
    <row r="241" spans="1:86" x14ac:dyDescent="0.25">
      <c r="A241" s="31" t="s">
        <v>313</v>
      </c>
      <c r="B241" s="31" t="s">
        <v>307</v>
      </c>
      <c r="C241" s="32">
        <v>60265</v>
      </c>
      <c r="D241" s="32" t="b">
        <f t="shared" si="138"/>
        <v>1</v>
      </c>
      <c r="E241" s="32" t="b">
        <f t="shared" si="138"/>
        <v>1</v>
      </c>
      <c r="F241" s="4">
        <v>59.99</v>
      </c>
      <c r="G241" s="5">
        <v>59.99</v>
      </c>
      <c r="H241" s="6">
        <f t="shared" si="139"/>
        <v>0</v>
      </c>
      <c r="I241" s="7">
        <f t="shared" si="140"/>
        <v>0</v>
      </c>
      <c r="J241" s="8">
        <v>59.99</v>
      </c>
      <c r="K241" s="5">
        <v>59.99</v>
      </c>
      <c r="L241" s="6">
        <f t="shared" si="141"/>
        <v>0</v>
      </c>
      <c r="M241" s="7">
        <f t="shared" si="142"/>
        <v>0</v>
      </c>
      <c r="N241" s="8">
        <v>69.989999999999995</v>
      </c>
      <c r="O241" s="5">
        <v>64.989999999999995</v>
      </c>
      <c r="P241" s="6">
        <f t="shared" si="143"/>
        <v>-5</v>
      </c>
      <c r="Q241" s="7">
        <f t="shared" si="144"/>
        <v>-7.1</v>
      </c>
      <c r="R241" s="8">
        <v>74.95</v>
      </c>
      <c r="S241" s="5">
        <v>74.95</v>
      </c>
      <c r="T241" s="6">
        <f t="shared" si="145"/>
        <v>0</v>
      </c>
      <c r="U241" s="7">
        <f t="shared" si="146"/>
        <v>0</v>
      </c>
      <c r="V241" s="8">
        <v>64.989999999999995</v>
      </c>
      <c r="W241" s="5">
        <v>59.99</v>
      </c>
      <c r="X241" s="6">
        <f t="shared" si="147"/>
        <v>-4.9999999999999929</v>
      </c>
      <c r="Y241" s="7">
        <f t="shared" si="148"/>
        <v>-7.7</v>
      </c>
      <c r="Z241" s="8">
        <v>64.989999999999995</v>
      </c>
      <c r="AA241" s="5">
        <v>64.989999999999995</v>
      </c>
      <c r="AB241" s="6">
        <f t="shared" si="149"/>
        <v>0</v>
      </c>
      <c r="AC241" s="7">
        <f t="shared" si="150"/>
        <v>0</v>
      </c>
      <c r="AD241" s="8">
        <v>59.99</v>
      </c>
      <c r="AE241" s="5">
        <v>59.99</v>
      </c>
      <c r="AF241" s="6">
        <f t="shared" si="151"/>
        <v>0</v>
      </c>
      <c r="AG241" s="7">
        <f t="shared" si="152"/>
        <v>0</v>
      </c>
      <c r="AH241" s="8">
        <v>59.99</v>
      </c>
      <c r="AI241" s="5">
        <v>59.99</v>
      </c>
      <c r="AJ241" s="6">
        <f t="shared" si="153"/>
        <v>0</v>
      </c>
      <c r="AK241" s="7">
        <f t="shared" si="154"/>
        <v>0</v>
      </c>
      <c r="AL241" s="8">
        <v>69.989999999999995</v>
      </c>
      <c r="AM241" s="5">
        <v>64.989999999999995</v>
      </c>
      <c r="AN241" s="6">
        <f t="shared" si="155"/>
        <v>-5</v>
      </c>
      <c r="AO241" s="7">
        <f t="shared" si="156"/>
        <v>-7.1</v>
      </c>
      <c r="AP241" s="8">
        <v>69.989999999999995</v>
      </c>
      <c r="AQ241" s="5">
        <v>64.989999999999995</v>
      </c>
      <c r="AR241" s="6">
        <f t="shared" si="157"/>
        <v>-5</v>
      </c>
      <c r="AS241" s="7">
        <f t="shared" si="158"/>
        <v>-7.1</v>
      </c>
      <c r="AT241" s="8">
        <v>59.99</v>
      </c>
      <c r="AU241" s="5">
        <v>59.99</v>
      </c>
      <c r="AV241" s="6">
        <f t="shared" si="159"/>
        <v>0</v>
      </c>
      <c r="AW241" s="7">
        <f t="shared" si="160"/>
        <v>0</v>
      </c>
      <c r="AX241" s="8">
        <v>59.99</v>
      </c>
      <c r="AY241" s="5">
        <v>59.99</v>
      </c>
      <c r="AZ241" s="6">
        <f t="shared" si="161"/>
        <v>0</v>
      </c>
      <c r="BA241" s="7">
        <f t="shared" si="162"/>
        <v>0</v>
      </c>
      <c r="BB241" s="8">
        <v>59.99</v>
      </c>
      <c r="BC241" s="5">
        <v>59.99</v>
      </c>
      <c r="BD241" s="6">
        <f t="shared" si="163"/>
        <v>0</v>
      </c>
      <c r="BE241" s="7">
        <f t="shared" si="164"/>
        <v>0</v>
      </c>
      <c r="BF241" s="8">
        <v>64.989999999999995</v>
      </c>
      <c r="BG241" s="5">
        <v>59.99</v>
      </c>
      <c r="BH241" s="6">
        <f t="shared" si="165"/>
        <v>-4.9999999999999929</v>
      </c>
      <c r="BI241" s="7">
        <f t="shared" si="166"/>
        <v>-7.7</v>
      </c>
      <c r="BJ241" s="8">
        <v>59.99</v>
      </c>
      <c r="BK241" s="5">
        <v>58.99</v>
      </c>
      <c r="BL241" s="6">
        <f t="shared" si="167"/>
        <v>-1</v>
      </c>
      <c r="BM241" s="7">
        <f t="shared" si="168"/>
        <v>-1.7</v>
      </c>
      <c r="BN241" s="8">
        <v>59.99</v>
      </c>
      <c r="BO241" s="5">
        <v>59.99</v>
      </c>
      <c r="BP241" s="6">
        <f t="shared" si="169"/>
        <v>0</v>
      </c>
      <c r="BQ241" s="7">
        <f t="shared" si="170"/>
        <v>0</v>
      </c>
      <c r="BR241" s="8">
        <v>64.989999999999995</v>
      </c>
      <c r="BS241" s="5">
        <v>59.99</v>
      </c>
      <c r="BT241" s="6">
        <f t="shared" si="171"/>
        <v>-4.9999999999999929</v>
      </c>
      <c r="BU241" s="7">
        <f t="shared" si="172"/>
        <v>-7.7</v>
      </c>
      <c r="BV241">
        <f t="shared" si="132"/>
        <v>59.99</v>
      </c>
      <c r="BW241">
        <f t="shared" si="132"/>
        <v>58.99</v>
      </c>
      <c r="BX241">
        <f t="shared" si="133"/>
        <v>74.95</v>
      </c>
      <c r="BY241">
        <f t="shared" si="133"/>
        <v>74.95</v>
      </c>
      <c r="BZ241">
        <f t="shared" si="134"/>
        <v>63.81</v>
      </c>
      <c r="CA241">
        <f t="shared" si="134"/>
        <v>61.99</v>
      </c>
      <c r="CB241">
        <f t="shared" si="135"/>
        <v>4.7</v>
      </c>
      <c r="CC241">
        <f t="shared" si="135"/>
        <v>3.89</v>
      </c>
      <c r="CD241">
        <f t="shared" si="137"/>
        <v>14.96</v>
      </c>
      <c r="CE241">
        <f t="shared" si="137"/>
        <v>15.96</v>
      </c>
      <c r="CF241">
        <f t="shared" si="136"/>
        <v>23.4</v>
      </c>
      <c r="CG241">
        <f t="shared" si="136"/>
        <v>25.7</v>
      </c>
      <c r="CH241" s="20" t="b">
        <f t="shared" si="173"/>
        <v>1</v>
      </c>
    </row>
    <row r="242" spans="1:86" x14ac:dyDescent="0.25">
      <c r="A242" s="31" t="s">
        <v>314</v>
      </c>
      <c r="B242" s="31" t="s">
        <v>307</v>
      </c>
      <c r="C242" s="32">
        <v>60275</v>
      </c>
      <c r="D242" s="32" t="b">
        <f t="shared" si="138"/>
        <v>1</v>
      </c>
      <c r="E242" s="32" t="b">
        <f t="shared" si="138"/>
        <v>1</v>
      </c>
      <c r="F242" s="4">
        <v>9.99</v>
      </c>
      <c r="G242" s="5">
        <v>9.99</v>
      </c>
      <c r="H242" s="6">
        <f t="shared" si="139"/>
        <v>0</v>
      </c>
      <c r="I242" s="7">
        <f t="shared" si="140"/>
        <v>0</v>
      </c>
      <c r="J242" s="8">
        <v>9.99</v>
      </c>
      <c r="K242" s="5">
        <v>9.99</v>
      </c>
      <c r="L242" s="6">
        <f t="shared" si="141"/>
        <v>0</v>
      </c>
      <c r="M242" s="7">
        <f t="shared" si="142"/>
        <v>0</v>
      </c>
      <c r="N242" s="8">
        <v>9.99</v>
      </c>
      <c r="O242" s="5">
        <v>9.99</v>
      </c>
      <c r="P242" s="6">
        <f t="shared" si="143"/>
        <v>0</v>
      </c>
      <c r="Q242" s="7">
        <f t="shared" si="144"/>
        <v>0</v>
      </c>
      <c r="R242" s="8">
        <v>12.95</v>
      </c>
      <c r="S242" s="5">
        <v>12.95</v>
      </c>
      <c r="T242" s="6">
        <f t="shared" si="145"/>
        <v>0</v>
      </c>
      <c r="U242" s="7">
        <f t="shared" si="146"/>
        <v>0</v>
      </c>
      <c r="V242" s="8">
        <v>9.99</v>
      </c>
      <c r="W242" s="5">
        <v>9.99</v>
      </c>
      <c r="X242" s="6">
        <f t="shared" si="147"/>
        <v>0</v>
      </c>
      <c r="Y242" s="7">
        <f t="shared" si="148"/>
        <v>0</v>
      </c>
      <c r="Z242" s="8">
        <v>9.99</v>
      </c>
      <c r="AA242" s="5">
        <v>9.99</v>
      </c>
      <c r="AB242" s="6">
        <f t="shared" si="149"/>
        <v>0</v>
      </c>
      <c r="AC242" s="7">
        <f t="shared" si="150"/>
        <v>0</v>
      </c>
      <c r="AD242" s="8">
        <v>9.99</v>
      </c>
      <c r="AE242" s="5">
        <v>9.99</v>
      </c>
      <c r="AF242" s="6">
        <f t="shared" si="151"/>
        <v>0</v>
      </c>
      <c r="AG242" s="7">
        <f t="shared" si="152"/>
        <v>0</v>
      </c>
      <c r="AH242" s="8">
        <v>9.99</v>
      </c>
      <c r="AI242" s="5">
        <v>9.99</v>
      </c>
      <c r="AJ242" s="6">
        <f t="shared" si="153"/>
        <v>0</v>
      </c>
      <c r="AK242" s="7">
        <f t="shared" si="154"/>
        <v>0</v>
      </c>
      <c r="AL242" s="8">
        <v>9.99</v>
      </c>
      <c r="AM242" s="5">
        <v>9.99</v>
      </c>
      <c r="AN242" s="6">
        <f t="shared" si="155"/>
        <v>0</v>
      </c>
      <c r="AO242" s="7">
        <f t="shared" si="156"/>
        <v>0</v>
      </c>
      <c r="AP242" s="8">
        <v>9.99</v>
      </c>
      <c r="AQ242" s="5">
        <v>9.99</v>
      </c>
      <c r="AR242" s="6">
        <f t="shared" si="157"/>
        <v>0</v>
      </c>
      <c r="AS242" s="7">
        <f t="shared" si="158"/>
        <v>0</v>
      </c>
      <c r="AT242" s="8">
        <v>9.99</v>
      </c>
      <c r="AU242" s="5">
        <v>9.99</v>
      </c>
      <c r="AV242" s="6">
        <f t="shared" si="159"/>
        <v>0</v>
      </c>
      <c r="AW242" s="7">
        <f t="shared" si="160"/>
        <v>0</v>
      </c>
      <c r="AX242" s="8">
        <v>9.99</v>
      </c>
      <c r="AY242" s="5">
        <v>9.99</v>
      </c>
      <c r="AZ242" s="6">
        <f t="shared" si="161"/>
        <v>0</v>
      </c>
      <c r="BA242" s="7">
        <f t="shared" si="162"/>
        <v>0</v>
      </c>
      <c r="BB242" s="8">
        <v>9.99</v>
      </c>
      <c r="BC242" s="5">
        <v>9.99</v>
      </c>
      <c r="BD242" s="6">
        <f t="shared" si="163"/>
        <v>0</v>
      </c>
      <c r="BE242" s="7">
        <f t="shared" si="164"/>
        <v>0</v>
      </c>
      <c r="BF242" s="8">
        <v>9.99</v>
      </c>
      <c r="BG242" s="5">
        <v>9.99</v>
      </c>
      <c r="BH242" s="6">
        <f t="shared" si="165"/>
        <v>0</v>
      </c>
      <c r="BI242" s="7">
        <f t="shared" si="166"/>
        <v>0</v>
      </c>
      <c r="BJ242" s="8">
        <v>9.49</v>
      </c>
      <c r="BK242" s="5">
        <v>9.2899999999999991</v>
      </c>
      <c r="BL242" s="6">
        <f t="shared" si="167"/>
        <v>-0.20000000000000107</v>
      </c>
      <c r="BM242" s="7">
        <f t="shared" si="168"/>
        <v>-2.1</v>
      </c>
      <c r="BN242" s="8">
        <v>9.99</v>
      </c>
      <c r="BO242" s="5">
        <v>9.99</v>
      </c>
      <c r="BP242" s="6">
        <f t="shared" si="169"/>
        <v>0</v>
      </c>
      <c r="BQ242" s="7">
        <f t="shared" si="170"/>
        <v>0</v>
      </c>
      <c r="BR242" s="8">
        <v>9.99</v>
      </c>
      <c r="BS242" s="5">
        <v>9.99</v>
      </c>
      <c r="BT242" s="6">
        <f t="shared" si="171"/>
        <v>0</v>
      </c>
      <c r="BU242" s="7">
        <f t="shared" si="172"/>
        <v>0</v>
      </c>
      <c r="BV242">
        <f t="shared" si="132"/>
        <v>9.49</v>
      </c>
      <c r="BW242">
        <f t="shared" si="132"/>
        <v>9.2899999999999991</v>
      </c>
      <c r="BX242">
        <f t="shared" si="133"/>
        <v>12.95</v>
      </c>
      <c r="BY242">
        <f t="shared" si="133"/>
        <v>12.95</v>
      </c>
      <c r="BZ242">
        <f t="shared" si="134"/>
        <v>10.130000000000001</v>
      </c>
      <c r="CA242">
        <f t="shared" si="134"/>
        <v>10.119999999999999</v>
      </c>
      <c r="CB242">
        <f t="shared" si="135"/>
        <v>0.71</v>
      </c>
      <c r="CC242">
        <f t="shared" si="135"/>
        <v>0.73</v>
      </c>
      <c r="CD242">
        <f t="shared" si="137"/>
        <v>3.46</v>
      </c>
      <c r="CE242">
        <f t="shared" si="137"/>
        <v>3.66</v>
      </c>
      <c r="CF242">
        <f t="shared" si="136"/>
        <v>34.200000000000003</v>
      </c>
      <c r="CG242">
        <f t="shared" si="136"/>
        <v>36.200000000000003</v>
      </c>
      <c r="CH242" s="20" t="b">
        <f t="shared" si="173"/>
        <v>1</v>
      </c>
    </row>
    <row r="243" spans="1:86" x14ac:dyDescent="0.25">
      <c r="A243" s="31" t="s">
        <v>315</v>
      </c>
      <c r="B243" s="31" t="s">
        <v>307</v>
      </c>
      <c r="C243" s="32">
        <v>60276</v>
      </c>
      <c r="D243" s="32" t="b">
        <f t="shared" si="138"/>
        <v>1</v>
      </c>
      <c r="E243" s="32" t="b">
        <f t="shared" si="138"/>
        <v>1</v>
      </c>
      <c r="F243" s="4">
        <v>19.989999999999998</v>
      </c>
      <c r="G243" s="5">
        <v>19.989999999999998</v>
      </c>
      <c r="H243" s="6">
        <f t="shared" si="139"/>
        <v>0</v>
      </c>
      <c r="I243" s="7">
        <f t="shared" si="140"/>
        <v>0</v>
      </c>
      <c r="J243" s="8">
        <v>19.989999999999998</v>
      </c>
      <c r="K243" s="5">
        <v>19.989999999999998</v>
      </c>
      <c r="L243" s="6">
        <f t="shared" si="141"/>
        <v>0</v>
      </c>
      <c r="M243" s="7">
        <f t="shared" si="142"/>
        <v>0</v>
      </c>
      <c r="N243" s="8">
        <v>19.989999999999998</v>
      </c>
      <c r="O243" s="5">
        <v>19.989999999999998</v>
      </c>
      <c r="P243" s="6">
        <f t="shared" si="143"/>
        <v>0</v>
      </c>
      <c r="Q243" s="7">
        <f t="shared" si="144"/>
        <v>0</v>
      </c>
      <c r="R243" s="8">
        <v>24.95</v>
      </c>
      <c r="S243" s="5">
        <v>24.95</v>
      </c>
      <c r="T243" s="6">
        <f t="shared" si="145"/>
        <v>0</v>
      </c>
      <c r="U243" s="7">
        <f t="shared" si="146"/>
        <v>0</v>
      </c>
      <c r="V243" s="8">
        <v>19.989999999999998</v>
      </c>
      <c r="W243" s="5">
        <v>19.989999999999998</v>
      </c>
      <c r="X243" s="6">
        <f t="shared" si="147"/>
        <v>0</v>
      </c>
      <c r="Y243" s="7">
        <f t="shared" si="148"/>
        <v>0</v>
      </c>
      <c r="Z243" s="8">
        <v>19.989999999999998</v>
      </c>
      <c r="AA243" s="5">
        <v>19.989999999999998</v>
      </c>
      <c r="AB243" s="6">
        <f t="shared" si="149"/>
        <v>0</v>
      </c>
      <c r="AC243" s="7">
        <f t="shared" si="150"/>
        <v>0</v>
      </c>
      <c r="AD243" s="8">
        <v>19.989999999999998</v>
      </c>
      <c r="AE243" s="5">
        <v>19.989999999999998</v>
      </c>
      <c r="AF243" s="6">
        <f t="shared" si="151"/>
        <v>0</v>
      </c>
      <c r="AG243" s="7">
        <f t="shared" si="152"/>
        <v>0</v>
      </c>
      <c r="AH243" s="8">
        <v>19.989999999999998</v>
      </c>
      <c r="AI243" s="5">
        <v>19.989999999999998</v>
      </c>
      <c r="AJ243" s="6">
        <f t="shared" si="153"/>
        <v>0</v>
      </c>
      <c r="AK243" s="7">
        <f t="shared" si="154"/>
        <v>0</v>
      </c>
      <c r="AL243" s="8">
        <v>19.989999999999998</v>
      </c>
      <c r="AM243" s="5">
        <v>19.989999999999998</v>
      </c>
      <c r="AN243" s="6">
        <f t="shared" si="155"/>
        <v>0</v>
      </c>
      <c r="AO243" s="7">
        <f t="shared" si="156"/>
        <v>0</v>
      </c>
      <c r="AP243" s="8">
        <v>19.989999999999998</v>
      </c>
      <c r="AQ243" s="5">
        <v>19.989999999999998</v>
      </c>
      <c r="AR243" s="6">
        <f t="shared" si="157"/>
        <v>0</v>
      </c>
      <c r="AS243" s="7">
        <f t="shared" si="158"/>
        <v>0</v>
      </c>
      <c r="AT243" s="8">
        <v>19.989999999999998</v>
      </c>
      <c r="AU243" s="5">
        <v>19.989999999999998</v>
      </c>
      <c r="AV243" s="6">
        <f t="shared" si="159"/>
        <v>0</v>
      </c>
      <c r="AW243" s="7">
        <f t="shared" si="160"/>
        <v>0</v>
      </c>
      <c r="AX243" s="8">
        <v>19.989999999999998</v>
      </c>
      <c r="AY243" s="5">
        <v>19.989999999999998</v>
      </c>
      <c r="AZ243" s="6">
        <f t="shared" si="161"/>
        <v>0</v>
      </c>
      <c r="BA243" s="7">
        <f t="shared" si="162"/>
        <v>0</v>
      </c>
      <c r="BB243" s="8">
        <v>19.989999999999998</v>
      </c>
      <c r="BC243" s="5">
        <v>19.989999999999998</v>
      </c>
      <c r="BD243" s="6">
        <f t="shared" si="163"/>
        <v>0</v>
      </c>
      <c r="BE243" s="7">
        <f t="shared" si="164"/>
        <v>0</v>
      </c>
      <c r="BF243" s="8">
        <v>19.989999999999998</v>
      </c>
      <c r="BG243" s="5">
        <v>19.989999999999998</v>
      </c>
      <c r="BH243" s="6">
        <f t="shared" si="165"/>
        <v>0</v>
      </c>
      <c r="BI243" s="7">
        <f t="shared" si="166"/>
        <v>0</v>
      </c>
      <c r="BJ243" s="8">
        <v>19.489999999999998</v>
      </c>
      <c r="BK243" s="5">
        <v>18.489999999999998</v>
      </c>
      <c r="BL243" s="6">
        <f t="shared" si="167"/>
        <v>-1</v>
      </c>
      <c r="BM243" s="7">
        <f t="shared" si="168"/>
        <v>-5.0999999999999996</v>
      </c>
      <c r="BN243" s="8">
        <v>21.99</v>
      </c>
      <c r="BO243" s="5">
        <v>21.99</v>
      </c>
      <c r="BP243" s="6">
        <f t="shared" si="169"/>
        <v>0</v>
      </c>
      <c r="BQ243" s="7">
        <f t="shared" si="170"/>
        <v>0</v>
      </c>
      <c r="BR243" s="8">
        <v>19.989999999999998</v>
      </c>
      <c r="BS243" s="5">
        <v>19.989999999999998</v>
      </c>
      <c r="BT243" s="6">
        <f t="shared" si="171"/>
        <v>0</v>
      </c>
      <c r="BU243" s="7">
        <f t="shared" si="172"/>
        <v>0</v>
      </c>
      <c r="BV243">
        <f t="shared" si="132"/>
        <v>19.489999999999998</v>
      </c>
      <c r="BW243">
        <f t="shared" si="132"/>
        <v>18.489999999999998</v>
      </c>
      <c r="BX243">
        <f t="shared" si="133"/>
        <v>24.95</v>
      </c>
      <c r="BY243">
        <f t="shared" si="133"/>
        <v>24.95</v>
      </c>
      <c r="BZ243">
        <f t="shared" si="134"/>
        <v>20.37</v>
      </c>
      <c r="CA243">
        <f t="shared" si="134"/>
        <v>20.309999999999999</v>
      </c>
      <c r="CB243">
        <f t="shared" si="135"/>
        <v>1.25</v>
      </c>
      <c r="CC243">
        <f t="shared" si="135"/>
        <v>1.31</v>
      </c>
      <c r="CD243">
        <f t="shared" si="137"/>
        <v>5.46</v>
      </c>
      <c r="CE243">
        <f t="shared" si="137"/>
        <v>6.46</v>
      </c>
      <c r="CF243">
        <f t="shared" si="136"/>
        <v>26.8</v>
      </c>
      <c r="CG243">
        <f t="shared" si="136"/>
        <v>31.8</v>
      </c>
      <c r="CH243" s="20" t="b">
        <f t="shared" si="173"/>
        <v>1</v>
      </c>
    </row>
    <row r="244" spans="1:86" x14ac:dyDescent="0.25">
      <c r="A244" s="31" t="s">
        <v>316</v>
      </c>
      <c r="B244" s="31" t="s">
        <v>307</v>
      </c>
      <c r="C244" s="32">
        <v>60280</v>
      </c>
      <c r="D244" s="32" t="b">
        <f t="shared" si="138"/>
        <v>1</v>
      </c>
      <c r="E244" s="32" t="b">
        <f t="shared" si="138"/>
        <v>1</v>
      </c>
      <c r="F244" s="4">
        <v>19.989999999999998</v>
      </c>
      <c r="G244" s="5">
        <v>19.989999999999998</v>
      </c>
      <c r="H244" s="6">
        <f t="shared" si="139"/>
        <v>0</v>
      </c>
      <c r="I244" s="7">
        <f t="shared" si="140"/>
        <v>0</v>
      </c>
      <c r="J244" s="8">
        <v>19.989999999999998</v>
      </c>
      <c r="K244" s="5">
        <v>19.989999999999998</v>
      </c>
      <c r="L244" s="6">
        <f t="shared" si="141"/>
        <v>0</v>
      </c>
      <c r="M244" s="7">
        <f t="shared" si="142"/>
        <v>0</v>
      </c>
      <c r="N244" s="8">
        <v>19.989999999999998</v>
      </c>
      <c r="O244" s="5">
        <v>19.989999999999998</v>
      </c>
      <c r="P244" s="6">
        <f t="shared" si="143"/>
        <v>0</v>
      </c>
      <c r="Q244" s="7">
        <f t="shared" si="144"/>
        <v>0</v>
      </c>
      <c r="R244" s="8">
        <v>24.95</v>
      </c>
      <c r="S244" s="5">
        <v>24.95</v>
      </c>
      <c r="T244" s="6">
        <f t="shared" si="145"/>
        <v>0</v>
      </c>
      <c r="U244" s="7">
        <f t="shared" si="146"/>
        <v>0</v>
      </c>
      <c r="V244" s="8">
        <v>19.989999999999998</v>
      </c>
      <c r="W244" s="5">
        <v>19.989999999999998</v>
      </c>
      <c r="X244" s="6">
        <f t="shared" si="147"/>
        <v>0</v>
      </c>
      <c r="Y244" s="7">
        <f t="shared" si="148"/>
        <v>0</v>
      </c>
      <c r="Z244" s="8">
        <v>19.989999999999998</v>
      </c>
      <c r="AA244" s="5">
        <v>19.989999999999998</v>
      </c>
      <c r="AB244" s="6">
        <f t="shared" si="149"/>
        <v>0</v>
      </c>
      <c r="AC244" s="7">
        <f t="shared" si="150"/>
        <v>0</v>
      </c>
      <c r="AD244" s="8">
        <v>19.989999999999998</v>
      </c>
      <c r="AE244" s="5">
        <v>19.989999999999998</v>
      </c>
      <c r="AF244" s="6">
        <f t="shared" si="151"/>
        <v>0</v>
      </c>
      <c r="AG244" s="7">
        <f t="shared" si="152"/>
        <v>0</v>
      </c>
      <c r="AH244" s="8">
        <v>19.989999999999998</v>
      </c>
      <c r="AI244" s="5">
        <v>19.989999999999998</v>
      </c>
      <c r="AJ244" s="6">
        <f t="shared" si="153"/>
        <v>0</v>
      </c>
      <c r="AK244" s="7">
        <f t="shared" si="154"/>
        <v>0</v>
      </c>
      <c r="AL244" s="8">
        <v>19.989999999999998</v>
      </c>
      <c r="AM244" s="5">
        <v>19.989999999999998</v>
      </c>
      <c r="AN244" s="6">
        <f t="shared" si="155"/>
        <v>0</v>
      </c>
      <c r="AO244" s="7">
        <f t="shared" si="156"/>
        <v>0</v>
      </c>
      <c r="AP244" s="8">
        <v>19.989999999999998</v>
      </c>
      <c r="AQ244" s="5">
        <v>19.989999999999998</v>
      </c>
      <c r="AR244" s="6">
        <f t="shared" si="157"/>
        <v>0</v>
      </c>
      <c r="AS244" s="7">
        <f t="shared" si="158"/>
        <v>0</v>
      </c>
      <c r="AT244" s="8">
        <v>19.989999999999998</v>
      </c>
      <c r="AU244" s="5">
        <v>19.989999999999998</v>
      </c>
      <c r="AV244" s="6">
        <f t="shared" si="159"/>
        <v>0</v>
      </c>
      <c r="AW244" s="7">
        <f t="shared" si="160"/>
        <v>0</v>
      </c>
      <c r="AX244" s="8">
        <v>19.989999999999998</v>
      </c>
      <c r="AY244" s="5">
        <v>19.989999999999998</v>
      </c>
      <c r="AZ244" s="6">
        <f t="shared" si="161"/>
        <v>0</v>
      </c>
      <c r="BA244" s="7">
        <f t="shared" si="162"/>
        <v>0</v>
      </c>
      <c r="BB244" s="8">
        <v>19.989999999999998</v>
      </c>
      <c r="BC244" s="5">
        <v>19.989999999999998</v>
      </c>
      <c r="BD244" s="6">
        <f t="shared" si="163"/>
        <v>0</v>
      </c>
      <c r="BE244" s="7">
        <f t="shared" si="164"/>
        <v>0</v>
      </c>
      <c r="BF244" s="8">
        <v>19.989999999999998</v>
      </c>
      <c r="BG244" s="5">
        <v>19.989999999999998</v>
      </c>
      <c r="BH244" s="6">
        <f t="shared" si="165"/>
        <v>0</v>
      </c>
      <c r="BI244" s="7">
        <f t="shared" si="166"/>
        <v>0</v>
      </c>
      <c r="BJ244" s="8">
        <v>19.489999999999998</v>
      </c>
      <c r="BK244" s="5">
        <v>18.489999999999998</v>
      </c>
      <c r="BL244" s="6">
        <f t="shared" si="167"/>
        <v>-1</v>
      </c>
      <c r="BM244" s="7">
        <f t="shared" si="168"/>
        <v>-5.0999999999999996</v>
      </c>
      <c r="BN244" s="8">
        <v>21.99</v>
      </c>
      <c r="BO244" s="5">
        <v>21.99</v>
      </c>
      <c r="BP244" s="6">
        <f t="shared" si="169"/>
        <v>0</v>
      </c>
      <c r="BQ244" s="7">
        <f t="shared" si="170"/>
        <v>0</v>
      </c>
      <c r="BR244" s="8">
        <v>19.989999999999998</v>
      </c>
      <c r="BS244" s="5">
        <v>19.989999999999998</v>
      </c>
      <c r="BT244" s="6">
        <f t="shared" si="171"/>
        <v>0</v>
      </c>
      <c r="BU244" s="7">
        <f t="shared" si="172"/>
        <v>0</v>
      </c>
      <c r="BV244">
        <f t="shared" si="132"/>
        <v>19.489999999999998</v>
      </c>
      <c r="BW244">
        <f t="shared" si="132"/>
        <v>18.489999999999998</v>
      </c>
      <c r="BX244">
        <f t="shared" si="133"/>
        <v>24.95</v>
      </c>
      <c r="BY244">
        <f t="shared" si="133"/>
        <v>24.95</v>
      </c>
      <c r="BZ244">
        <f t="shared" si="134"/>
        <v>20.37</v>
      </c>
      <c r="CA244">
        <f t="shared" si="134"/>
        <v>20.309999999999999</v>
      </c>
      <c r="CB244">
        <f t="shared" si="135"/>
        <v>1.25</v>
      </c>
      <c r="CC244">
        <f t="shared" si="135"/>
        <v>1.31</v>
      </c>
      <c r="CD244">
        <f t="shared" si="137"/>
        <v>5.46</v>
      </c>
      <c r="CE244">
        <f t="shared" si="137"/>
        <v>6.46</v>
      </c>
      <c r="CF244">
        <f t="shared" si="136"/>
        <v>26.8</v>
      </c>
      <c r="CG244">
        <f t="shared" si="136"/>
        <v>31.8</v>
      </c>
      <c r="CH244" s="20" t="b">
        <f t="shared" si="173"/>
        <v>1</v>
      </c>
    </row>
    <row r="245" spans="1:86" x14ac:dyDescent="0.25">
      <c r="A245" s="31" t="s">
        <v>317</v>
      </c>
      <c r="B245" s="31" t="s">
        <v>307</v>
      </c>
      <c r="C245" s="32">
        <v>60281</v>
      </c>
      <c r="D245" s="32" t="b">
        <f t="shared" si="138"/>
        <v>1</v>
      </c>
      <c r="E245" s="32" t="b">
        <f t="shared" si="138"/>
        <v>1</v>
      </c>
      <c r="F245" s="4">
        <v>29.99</v>
      </c>
      <c r="G245" s="5">
        <v>29.99</v>
      </c>
      <c r="H245" s="6">
        <f t="shared" si="139"/>
        <v>0</v>
      </c>
      <c r="I245" s="7">
        <f t="shared" si="140"/>
        <v>0</v>
      </c>
      <c r="J245" s="8">
        <v>29.99</v>
      </c>
      <c r="K245" s="5">
        <v>29.99</v>
      </c>
      <c r="L245" s="6">
        <f t="shared" si="141"/>
        <v>0</v>
      </c>
      <c r="M245" s="7">
        <f t="shared" si="142"/>
        <v>0</v>
      </c>
      <c r="N245" s="8">
        <v>29.99</v>
      </c>
      <c r="O245" s="5">
        <v>29.99</v>
      </c>
      <c r="P245" s="6">
        <f t="shared" si="143"/>
        <v>0</v>
      </c>
      <c r="Q245" s="7">
        <f t="shared" si="144"/>
        <v>0</v>
      </c>
      <c r="R245" s="8">
        <v>34.950000000000003</v>
      </c>
      <c r="S245" s="5">
        <v>34.950000000000003</v>
      </c>
      <c r="T245" s="6">
        <f t="shared" si="145"/>
        <v>0</v>
      </c>
      <c r="U245" s="7">
        <f t="shared" si="146"/>
        <v>0</v>
      </c>
      <c r="V245" s="8">
        <v>29.99</v>
      </c>
      <c r="W245" s="5">
        <v>29.99</v>
      </c>
      <c r="X245" s="6">
        <f t="shared" si="147"/>
        <v>0</v>
      </c>
      <c r="Y245" s="7">
        <f t="shared" si="148"/>
        <v>0</v>
      </c>
      <c r="Z245" s="8">
        <v>29.99</v>
      </c>
      <c r="AA245" s="5">
        <v>29.99</v>
      </c>
      <c r="AB245" s="6">
        <f t="shared" si="149"/>
        <v>0</v>
      </c>
      <c r="AC245" s="7">
        <f t="shared" si="150"/>
        <v>0</v>
      </c>
      <c r="AD245" s="8">
        <v>29.99</v>
      </c>
      <c r="AE245" s="5">
        <v>29.99</v>
      </c>
      <c r="AF245" s="6">
        <f t="shared" si="151"/>
        <v>0</v>
      </c>
      <c r="AG245" s="7">
        <f t="shared" si="152"/>
        <v>0</v>
      </c>
      <c r="AH245" s="8">
        <v>29.99</v>
      </c>
      <c r="AI245" s="5">
        <v>29.99</v>
      </c>
      <c r="AJ245" s="6">
        <f t="shared" si="153"/>
        <v>0</v>
      </c>
      <c r="AK245" s="7">
        <f t="shared" si="154"/>
        <v>0</v>
      </c>
      <c r="AL245" s="8">
        <v>29.99</v>
      </c>
      <c r="AM245" s="5">
        <v>29.99</v>
      </c>
      <c r="AN245" s="6">
        <f t="shared" si="155"/>
        <v>0</v>
      </c>
      <c r="AO245" s="7">
        <f t="shared" si="156"/>
        <v>0</v>
      </c>
      <c r="AP245" s="8">
        <v>29.99</v>
      </c>
      <c r="AQ245" s="5">
        <v>29.99</v>
      </c>
      <c r="AR245" s="6">
        <f t="shared" si="157"/>
        <v>0</v>
      </c>
      <c r="AS245" s="7">
        <f t="shared" si="158"/>
        <v>0</v>
      </c>
      <c r="AT245" s="8">
        <v>29.99</v>
      </c>
      <c r="AU245" s="5">
        <v>29.99</v>
      </c>
      <c r="AV245" s="6">
        <f t="shared" si="159"/>
        <v>0</v>
      </c>
      <c r="AW245" s="7">
        <f t="shared" si="160"/>
        <v>0</v>
      </c>
      <c r="AX245" s="8">
        <v>29.99</v>
      </c>
      <c r="AY245" s="5">
        <v>29.99</v>
      </c>
      <c r="AZ245" s="6">
        <f t="shared" si="161"/>
        <v>0</v>
      </c>
      <c r="BA245" s="7">
        <f t="shared" si="162"/>
        <v>0</v>
      </c>
      <c r="BB245" s="8">
        <v>29.99</v>
      </c>
      <c r="BC245" s="5">
        <v>29.99</v>
      </c>
      <c r="BD245" s="6">
        <f t="shared" si="163"/>
        <v>0</v>
      </c>
      <c r="BE245" s="7">
        <f t="shared" si="164"/>
        <v>0</v>
      </c>
      <c r="BF245" s="8">
        <v>29.99</v>
      </c>
      <c r="BG245" s="5">
        <v>29.99</v>
      </c>
      <c r="BH245" s="6">
        <f t="shared" si="165"/>
        <v>0</v>
      </c>
      <c r="BI245" s="7">
        <f t="shared" si="166"/>
        <v>0</v>
      </c>
      <c r="BJ245" s="8">
        <v>28.99</v>
      </c>
      <c r="BK245" s="5">
        <v>27.99</v>
      </c>
      <c r="BL245" s="6">
        <f t="shared" si="167"/>
        <v>-1</v>
      </c>
      <c r="BM245" s="7">
        <f t="shared" si="168"/>
        <v>-3.4</v>
      </c>
      <c r="BN245" s="8">
        <v>31.99</v>
      </c>
      <c r="BO245" s="5">
        <v>31.99</v>
      </c>
      <c r="BP245" s="6">
        <f t="shared" si="169"/>
        <v>0</v>
      </c>
      <c r="BQ245" s="7">
        <f t="shared" si="170"/>
        <v>0</v>
      </c>
      <c r="BR245" s="8">
        <v>29.99</v>
      </c>
      <c r="BS245" s="5">
        <v>29.99</v>
      </c>
      <c r="BT245" s="6">
        <f t="shared" si="171"/>
        <v>0</v>
      </c>
      <c r="BU245" s="7">
        <f t="shared" si="172"/>
        <v>0</v>
      </c>
      <c r="BV245">
        <f t="shared" si="132"/>
        <v>28.99</v>
      </c>
      <c r="BW245">
        <f t="shared" si="132"/>
        <v>27.99</v>
      </c>
      <c r="BX245">
        <f t="shared" si="133"/>
        <v>34.950000000000003</v>
      </c>
      <c r="BY245">
        <f t="shared" si="133"/>
        <v>34.950000000000003</v>
      </c>
      <c r="BZ245">
        <f t="shared" si="134"/>
        <v>30.34</v>
      </c>
      <c r="CA245">
        <f t="shared" si="134"/>
        <v>30.28</v>
      </c>
      <c r="CB245">
        <f t="shared" si="135"/>
        <v>1.27</v>
      </c>
      <c r="CC245">
        <f t="shared" si="135"/>
        <v>1.35</v>
      </c>
      <c r="CD245">
        <f t="shared" si="137"/>
        <v>5.96</v>
      </c>
      <c r="CE245">
        <f t="shared" si="137"/>
        <v>6.96</v>
      </c>
      <c r="CF245">
        <f t="shared" si="136"/>
        <v>19.600000000000001</v>
      </c>
      <c r="CG245">
        <f t="shared" si="136"/>
        <v>23</v>
      </c>
      <c r="CH245" s="20" t="b">
        <f t="shared" si="173"/>
        <v>1</v>
      </c>
    </row>
    <row r="246" spans="1:86" x14ac:dyDescent="0.25">
      <c r="A246" s="31" t="s">
        <v>318</v>
      </c>
      <c r="B246" s="31" t="s">
        <v>307</v>
      </c>
      <c r="C246" s="32">
        <v>60282</v>
      </c>
      <c r="D246" s="32" t="b">
        <f t="shared" si="138"/>
        <v>1</v>
      </c>
      <c r="E246" s="32" t="b">
        <f t="shared" si="138"/>
        <v>1</v>
      </c>
      <c r="F246" s="4">
        <v>54.99</v>
      </c>
      <c r="G246" s="5">
        <v>59.99</v>
      </c>
      <c r="H246" s="6">
        <f t="shared" si="139"/>
        <v>5</v>
      </c>
      <c r="I246" s="7">
        <f t="shared" si="140"/>
        <v>9.1</v>
      </c>
      <c r="J246" s="8">
        <v>49.99</v>
      </c>
      <c r="K246" s="5">
        <v>59.99</v>
      </c>
      <c r="L246" s="6">
        <f t="shared" si="141"/>
        <v>10</v>
      </c>
      <c r="M246" s="7">
        <f t="shared" si="142"/>
        <v>20</v>
      </c>
      <c r="N246" s="8">
        <v>59.99</v>
      </c>
      <c r="O246" s="5">
        <v>59.99</v>
      </c>
      <c r="P246" s="6">
        <f t="shared" si="143"/>
        <v>0</v>
      </c>
      <c r="Q246" s="7">
        <f t="shared" si="144"/>
        <v>0</v>
      </c>
      <c r="R246" s="8">
        <v>69.95</v>
      </c>
      <c r="S246" s="5">
        <v>69.95</v>
      </c>
      <c r="T246" s="6">
        <f t="shared" si="145"/>
        <v>0</v>
      </c>
      <c r="U246" s="7">
        <f t="shared" si="146"/>
        <v>0</v>
      </c>
      <c r="V246" s="8">
        <v>49.99</v>
      </c>
      <c r="W246" s="5">
        <v>59.99</v>
      </c>
      <c r="X246" s="6">
        <f t="shared" si="147"/>
        <v>10</v>
      </c>
      <c r="Y246" s="7">
        <f t="shared" si="148"/>
        <v>20</v>
      </c>
      <c r="Z246" s="8">
        <v>54.99</v>
      </c>
      <c r="AA246" s="5">
        <v>59.99</v>
      </c>
      <c r="AB246" s="6">
        <f t="shared" si="149"/>
        <v>5</v>
      </c>
      <c r="AC246" s="7">
        <f t="shared" si="150"/>
        <v>9.1</v>
      </c>
      <c r="AD246" s="8">
        <v>54.99</v>
      </c>
      <c r="AE246" s="5">
        <v>59.99</v>
      </c>
      <c r="AF246" s="6">
        <f t="shared" si="151"/>
        <v>5</v>
      </c>
      <c r="AG246" s="7">
        <f t="shared" si="152"/>
        <v>9.1</v>
      </c>
      <c r="AH246" s="8">
        <v>54.99</v>
      </c>
      <c r="AI246" s="5">
        <v>59.99</v>
      </c>
      <c r="AJ246" s="6">
        <f t="shared" si="153"/>
        <v>5</v>
      </c>
      <c r="AK246" s="7">
        <f t="shared" si="154"/>
        <v>9.1</v>
      </c>
      <c r="AL246" s="8">
        <v>59.99</v>
      </c>
      <c r="AM246" s="5">
        <v>59.99</v>
      </c>
      <c r="AN246" s="6">
        <f t="shared" si="155"/>
        <v>0</v>
      </c>
      <c r="AO246" s="7">
        <f t="shared" si="156"/>
        <v>0</v>
      </c>
      <c r="AP246" s="8">
        <v>59.99</v>
      </c>
      <c r="AQ246" s="5">
        <v>59.99</v>
      </c>
      <c r="AR246" s="6">
        <f t="shared" si="157"/>
        <v>0</v>
      </c>
      <c r="AS246" s="7">
        <f t="shared" si="158"/>
        <v>0</v>
      </c>
      <c r="AT246" s="8">
        <v>54.99</v>
      </c>
      <c r="AU246" s="5">
        <v>59.99</v>
      </c>
      <c r="AV246" s="6">
        <f t="shared" si="159"/>
        <v>5</v>
      </c>
      <c r="AW246" s="7">
        <f t="shared" si="160"/>
        <v>9.1</v>
      </c>
      <c r="AX246" s="8">
        <v>54.99</v>
      </c>
      <c r="AY246" s="5">
        <v>59.99</v>
      </c>
      <c r="AZ246" s="6">
        <f t="shared" si="161"/>
        <v>5</v>
      </c>
      <c r="BA246" s="7">
        <f t="shared" si="162"/>
        <v>9.1</v>
      </c>
      <c r="BB246" s="8">
        <v>49.99</v>
      </c>
      <c r="BC246" s="5">
        <v>59.99</v>
      </c>
      <c r="BD246" s="6">
        <f t="shared" si="163"/>
        <v>10</v>
      </c>
      <c r="BE246" s="7">
        <f t="shared" si="164"/>
        <v>20</v>
      </c>
      <c r="BF246" s="8">
        <v>49.99</v>
      </c>
      <c r="BG246" s="5">
        <v>59.99</v>
      </c>
      <c r="BH246" s="6">
        <f t="shared" si="165"/>
        <v>10</v>
      </c>
      <c r="BI246" s="7">
        <f t="shared" si="166"/>
        <v>20</v>
      </c>
      <c r="BJ246" s="8">
        <v>49.99</v>
      </c>
      <c r="BK246" s="5">
        <v>58.99</v>
      </c>
      <c r="BL246" s="6">
        <f t="shared" si="167"/>
        <v>9</v>
      </c>
      <c r="BM246" s="7">
        <f t="shared" si="168"/>
        <v>18</v>
      </c>
      <c r="BN246" s="8">
        <v>59.99</v>
      </c>
      <c r="BO246" s="5">
        <v>59.99</v>
      </c>
      <c r="BP246" s="6">
        <f t="shared" si="169"/>
        <v>0</v>
      </c>
      <c r="BQ246" s="7">
        <f t="shared" si="170"/>
        <v>0</v>
      </c>
      <c r="BR246" s="8">
        <v>49.99</v>
      </c>
      <c r="BS246" s="5">
        <v>59.99</v>
      </c>
      <c r="BT246" s="6">
        <f t="shared" si="171"/>
        <v>10</v>
      </c>
      <c r="BU246" s="7">
        <f t="shared" si="172"/>
        <v>20</v>
      </c>
      <c r="BV246">
        <f t="shared" si="132"/>
        <v>49.99</v>
      </c>
      <c r="BW246">
        <f t="shared" si="132"/>
        <v>58.99</v>
      </c>
      <c r="BX246">
        <f t="shared" si="133"/>
        <v>69.95</v>
      </c>
      <c r="BY246">
        <f t="shared" si="133"/>
        <v>69.95</v>
      </c>
      <c r="BZ246">
        <f t="shared" si="134"/>
        <v>55.28</v>
      </c>
      <c r="CA246">
        <f t="shared" si="134"/>
        <v>60.52</v>
      </c>
      <c r="CB246">
        <f t="shared" si="135"/>
        <v>5.27</v>
      </c>
      <c r="CC246">
        <f t="shared" si="135"/>
        <v>2.37</v>
      </c>
      <c r="CD246">
        <f t="shared" si="137"/>
        <v>19.96</v>
      </c>
      <c r="CE246">
        <f t="shared" si="137"/>
        <v>10.96</v>
      </c>
      <c r="CF246">
        <f t="shared" si="136"/>
        <v>36.1</v>
      </c>
      <c r="CG246">
        <f t="shared" si="136"/>
        <v>18.100000000000001</v>
      </c>
      <c r="CH246" s="20" t="b">
        <f t="shared" si="173"/>
        <v>1</v>
      </c>
    </row>
    <row r="247" spans="1:86" x14ac:dyDescent="0.25">
      <c r="A247" s="31" t="s">
        <v>319</v>
      </c>
      <c r="B247" s="31" t="s">
        <v>307</v>
      </c>
      <c r="C247" s="32">
        <v>60283</v>
      </c>
      <c r="D247" s="32" t="b">
        <f t="shared" si="138"/>
        <v>1</v>
      </c>
      <c r="E247" s="32" t="b">
        <f t="shared" si="138"/>
        <v>1</v>
      </c>
      <c r="F247" s="4">
        <v>19.989999999999998</v>
      </c>
      <c r="G247" s="5">
        <v>19.989999999999998</v>
      </c>
      <c r="H247" s="6">
        <f t="shared" si="139"/>
        <v>0</v>
      </c>
      <c r="I247" s="7">
        <f t="shared" si="140"/>
        <v>0</v>
      </c>
      <c r="J247" s="8">
        <v>19.989999999999998</v>
      </c>
      <c r="K247" s="5">
        <v>19.989999999999998</v>
      </c>
      <c r="L247" s="6">
        <f t="shared" si="141"/>
        <v>0</v>
      </c>
      <c r="M247" s="7">
        <f t="shared" si="142"/>
        <v>0</v>
      </c>
      <c r="N247" s="8">
        <v>19.989999999999998</v>
      </c>
      <c r="O247" s="5">
        <v>19.989999999999998</v>
      </c>
      <c r="P247" s="6">
        <f t="shared" si="143"/>
        <v>0</v>
      </c>
      <c r="Q247" s="7">
        <f t="shared" si="144"/>
        <v>0</v>
      </c>
      <c r="R247" s="8">
        <v>24.95</v>
      </c>
      <c r="S247" s="5">
        <v>24.95</v>
      </c>
      <c r="T247" s="6">
        <f t="shared" si="145"/>
        <v>0</v>
      </c>
      <c r="U247" s="7">
        <f t="shared" si="146"/>
        <v>0</v>
      </c>
      <c r="V247" s="8">
        <v>19.989999999999998</v>
      </c>
      <c r="W247" s="5">
        <v>19.989999999999998</v>
      </c>
      <c r="X247" s="6">
        <f t="shared" si="147"/>
        <v>0</v>
      </c>
      <c r="Y247" s="7">
        <f t="shared" si="148"/>
        <v>0</v>
      </c>
      <c r="Z247" s="8">
        <v>19.989999999999998</v>
      </c>
      <c r="AA247" s="5">
        <v>19.989999999999998</v>
      </c>
      <c r="AB247" s="6">
        <f t="shared" si="149"/>
        <v>0</v>
      </c>
      <c r="AC247" s="7">
        <f t="shared" si="150"/>
        <v>0</v>
      </c>
      <c r="AD247" s="8">
        <v>19.989999999999998</v>
      </c>
      <c r="AE247" s="5">
        <v>19.989999999999998</v>
      </c>
      <c r="AF247" s="6">
        <f t="shared" si="151"/>
        <v>0</v>
      </c>
      <c r="AG247" s="7">
        <f t="shared" si="152"/>
        <v>0</v>
      </c>
      <c r="AH247" s="8">
        <v>19.989999999999998</v>
      </c>
      <c r="AI247" s="5">
        <v>19.989999999999998</v>
      </c>
      <c r="AJ247" s="6">
        <f t="shared" si="153"/>
        <v>0</v>
      </c>
      <c r="AK247" s="7">
        <f t="shared" si="154"/>
        <v>0</v>
      </c>
      <c r="AL247" s="8">
        <v>19.989999999999998</v>
      </c>
      <c r="AM247" s="5">
        <v>19.989999999999998</v>
      </c>
      <c r="AN247" s="6">
        <f t="shared" si="155"/>
        <v>0</v>
      </c>
      <c r="AO247" s="7">
        <f t="shared" si="156"/>
        <v>0</v>
      </c>
      <c r="AP247" s="8">
        <v>19.989999999999998</v>
      </c>
      <c r="AQ247" s="5">
        <v>19.989999999999998</v>
      </c>
      <c r="AR247" s="6">
        <f t="shared" si="157"/>
        <v>0</v>
      </c>
      <c r="AS247" s="7">
        <f t="shared" si="158"/>
        <v>0</v>
      </c>
      <c r="AT247" s="8">
        <v>19.989999999999998</v>
      </c>
      <c r="AU247" s="5">
        <v>19.989999999999998</v>
      </c>
      <c r="AV247" s="6">
        <f t="shared" si="159"/>
        <v>0</v>
      </c>
      <c r="AW247" s="7">
        <f t="shared" si="160"/>
        <v>0</v>
      </c>
      <c r="AX247" s="8">
        <v>19.989999999999998</v>
      </c>
      <c r="AY247" s="5">
        <v>19.989999999999998</v>
      </c>
      <c r="AZ247" s="6">
        <f t="shared" si="161"/>
        <v>0</v>
      </c>
      <c r="BA247" s="7">
        <f t="shared" si="162"/>
        <v>0</v>
      </c>
      <c r="BB247" s="8">
        <v>19.989999999999998</v>
      </c>
      <c r="BC247" s="5">
        <v>19.989999999999998</v>
      </c>
      <c r="BD247" s="6">
        <f t="shared" si="163"/>
        <v>0</v>
      </c>
      <c r="BE247" s="7">
        <f t="shared" si="164"/>
        <v>0</v>
      </c>
      <c r="BF247" s="8">
        <v>19.989999999999998</v>
      </c>
      <c r="BG247" s="5">
        <v>19.989999999999998</v>
      </c>
      <c r="BH247" s="6">
        <f t="shared" si="165"/>
        <v>0</v>
      </c>
      <c r="BI247" s="7">
        <f t="shared" si="166"/>
        <v>0</v>
      </c>
      <c r="BJ247" s="8">
        <v>19.489999999999998</v>
      </c>
      <c r="BK247" s="5">
        <v>18.489999999999998</v>
      </c>
      <c r="BL247" s="6">
        <f t="shared" si="167"/>
        <v>-1</v>
      </c>
      <c r="BM247" s="7">
        <f t="shared" si="168"/>
        <v>-5.0999999999999996</v>
      </c>
      <c r="BN247" s="8">
        <v>21.99</v>
      </c>
      <c r="BO247" s="5">
        <v>21.99</v>
      </c>
      <c r="BP247" s="6">
        <f t="shared" si="169"/>
        <v>0</v>
      </c>
      <c r="BQ247" s="7">
        <f t="shared" si="170"/>
        <v>0</v>
      </c>
      <c r="BR247" s="8">
        <v>19.989999999999998</v>
      </c>
      <c r="BS247" s="5">
        <v>19.989999999999998</v>
      </c>
      <c r="BT247" s="6">
        <f t="shared" si="171"/>
        <v>0</v>
      </c>
      <c r="BU247" s="7">
        <f t="shared" si="172"/>
        <v>0</v>
      </c>
      <c r="BV247">
        <f t="shared" si="132"/>
        <v>19.489999999999998</v>
      </c>
      <c r="BW247">
        <f t="shared" si="132"/>
        <v>18.489999999999998</v>
      </c>
      <c r="BX247">
        <f t="shared" si="133"/>
        <v>24.95</v>
      </c>
      <c r="BY247">
        <f t="shared" si="133"/>
        <v>24.95</v>
      </c>
      <c r="BZ247">
        <f t="shared" si="134"/>
        <v>20.37</v>
      </c>
      <c r="CA247">
        <f t="shared" si="134"/>
        <v>20.309999999999999</v>
      </c>
      <c r="CB247">
        <f t="shared" si="135"/>
        <v>1.25</v>
      </c>
      <c r="CC247">
        <f t="shared" si="135"/>
        <v>1.31</v>
      </c>
      <c r="CD247">
        <f t="shared" si="137"/>
        <v>5.46</v>
      </c>
      <c r="CE247">
        <f t="shared" si="137"/>
        <v>6.46</v>
      </c>
      <c r="CF247">
        <f t="shared" si="136"/>
        <v>26.8</v>
      </c>
      <c r="CG247">
        <f t="shared" si="136"/>
        <v>31.8</v>
      </c>
      <c r="CH247" s="20" t="b">
        <f t="shared" si="173"/>
        <v>1</v>
      </c>
    </row>
    <row r="248" spans="1:86" x14ac:dyDescent="0.25">
      <c r="A248" s="31" t="s">
        <v>320</v>
      </c>
      <c r="B248" s="31" t="s">
        <v>307</v>
      </c>
      <c r="C248" s="32">
        <v>60284</v>
      </c>
      <c r="D248" s="32" t="b">
        <f t="shared" si="138"/>
        <v>1</v>
      </c>
      <c r="E248" s="32" t="b">
        <f t="shared" si="138"/>
        <v>1</v>
      </c>
      <c r="F248" s="4">
        <v>9.99</v>
      </c>
      <c r="G248" s="5">
        <v>9.99</v>
      </c>
      <c r="H248" s="6">
        <f t="shared" si="139"/>
        <v>0</v>
      </c>
      <c r="I248" s="7">
        <f t="shared" si="140"/>
        <v>0</v>
      </c>
      <c r="J248" s="8">
        <v>9.99</v>
      </c>
      <c r="K248" s="5">
        <v>9.99</v>
      </c>
      <c r="L248" s="6">
        <f t="shared" si="141"/>
        <v>0</v>
      </c>
      <c r="M248" s="7">
        <f t="shared" si="142"/>
        <v>0</v>
      </c>
      <c r="N248" s="8">
        <v>9.99</v>
      </c>
      <c r="O248" s="5">
        <v>9.99</v>
      </c>
      <c r="P248" s="6">
        <f t="shared" si="143"/>
        <v>0</v>
      </c>
      <c r="Q248" s="7">
        <f t="shared" si="144"/>
        <v>0</v>
      </c>
      <c r="R248" s="8">
        <v>12.95</v>
      </c>
      <c r="S248" s="5">
        <v>12.95</v>
      </c>
      <c r="T248" s="6">
        <f t="shared" si="145"/>
        <v>0</v>
      </c>
      <c r="U248" s="7">
        <f t="shared" si="146"/>
        <v>0</v>
      </c>
      <c r="V248" s="8">
        <v>9.99</v>
      </c>
      <c r="W248" s="5">
        <v>9.99</v>
      </c>
      <c r="X248" s="6">
        <f t="shared" si="147"/>
        <v>0</v>
      </c>
      <c r="Y248" s="7">
        <f t="shared" si="148"/>
        <v>0</v>
      </c>
      <c r="Z248" s="8">
        <v>9.99</v>
      </c>
      <c r="AA248" s="5">
        <v>9.99</v>
      </c>
      <c r="AB248" s="6">
        <f t="shared" si="149"/>
        <v>0</v>
      </c>
      <c r="AC248" s="7">
        <f t="shared" si="150"/>
        <v>0</v>
      </c>
      <c r="AD248" s="8">
        <v>9.99</v>
      </c>
      <c r="AE248" s="5">
        <v>9.99</v>
      </c>
      <c r="AF248" s="6">
        <f t="shared" si="151"/>
        <v>0</v>
      </c>
      <c r="AG248" s="7">
        <f t="shared" si="152"/>
        <v>0</v>
      </c>
      <c r="AH248" s="8">
        <v>9.99</v>
      </c>
      <c r="AI248" s="5">
        <v>9.99</v>
      </c>
      <c r="AJ248" s="6">
        <f t="shared" si="153"/>
        <v>0</v>
      </c>
      <c r="AK248" s="7">
        <f t="shared" si="154"/>
        <v>0</v>
      </c>
      <c r="AL248" s="8">
        <v>9.99</v>
      </c>
      <c r="AM248" s="5">
        <v>9.99</v>
      </c>
      <c r="AN248" s="6">
        <f t="shared" si="155"/>
        <v>0</v>
      </c>
      <c r="AO248" s="7">
        <f t="shared" si="156"/>
        <v>0</v>
      </c>
      <c r="AP248" s="8">
        <v>9.99</v>
      </c>
      <c r="AQ248" s="5">
        <v>9.99</v>
      </c>
      <c r="AR248" s="6">
        <f t="shared" si="157"/>
        <v>0</v>
      </c>
      <c r="AS248" s="7">
        <f t="shared" si="158"/>
        <v>0</v>
      </c>
      <c r="AT248" s="8">
        <v>9.99</v>
      </c>
      <c r="AU248" s="5">
        <v>9.99</v>
      </c>
      <c r="AV248" s="6">
        <f t="shared" si="159"/>
        <v>0</v>
      </c>
      <c r="AW248" s="7">
        <f t="shared" si="160"/>
        <v>0</v>
      </c>
      <c r="AX248" s="8">
        <v>9.99</v>
      </c>
      <c r="AY248" s="5">
        <v>9.99</v>
      </c>
      <c r="AZ248" s="6">
        <f t="shared" si="161"/>
        <v>0</v>
      </c>
      <c r="BA248" s="7">
        <f t="shared" si="162"/>
        <v>0</v>
      </c>
      <c r="BB248" s="8">
        <v>9.99</v>
      </c>
      <c r="BC248" s="5">
        <v>9.99</v>
      </c>
      <c r="BD248" s="6">
        <f t="shared" si="163"/>
        <v>0</v>
      </c>
      <c r="BE248" s="7">
        <f t="shared" si="164"/>
        <v>0</v>
      </c>
      <c r="BF248" s="8">
        <v>9.99</v>
      </c>
      <c r="BG248" s="5">
        <v>9.99</v>
      </c>
      <c r="BH248" s="6">
        <f t="shared" si="165"/>
        <v>0</v>
      </c>
      <c r="BI248" s="7">
        <f t="shared" si="166"/>
        <v>0</v>
      </c>
      <c r="BJ248" s="8">
        <v>9.49</v>
      </c>
      <c r="BK248" s="5">
        <v>9.2899999999999991</v>
      </c>
      <c r="BL248" s="6">
        <f t="shared" si="167"/>
        <v>-0.20000000000000107</v>
      </c>
      <c r="BM248" s="7">
        <f t="shared" si="168"/>
        <v>-2.1</v>
      </c>
      <c r="BN248" s="8">
        <v>9.99</v>
      </c>
      <c r="BO248" s="5">
        <v>9.99</v>
      </c>
      <c r="BP248" s="6">
        <f t="shared" si="169"/>
        <v>0</v>
      </c>
      <c r="BQ248" s="7">
        <f t="shared" si="170"/>
        <v>0</v>
      </c>
      <c r="BR248" s="8">
        <v>9.99</v>
      </c>
      <c r="BS248" s="5">
        <v>9.99</v>
      </c>
      <c r="BT248" s="6">
        <f t="shared" si="171"/>
        <v>0</v>
      </c>
      <c r="BU248" s="7">
        <f t="shared" si="172"/>
        <v>0</v>
      </c>
      <c r="BV248">
        <f t="shared" si="132"/>
        <v>9.49</v>
      </c>
      <c r="BW248">
        <f t="shared" si="132"/>
        <v>9.2899999999999991</v>
      </c>
      <c r="BX248">
        <f t="shared" si="133"/>
        <v>12.95</v>
      </c>
      <c r="BY248">
        <f t="shared" si="133"/>
        <v>12.95</v>
      </c>
      <c r="BZ248">
        <f t="shared" si="134"/>
        <v>10.130000000000001</v>
      </c>
      <c r="CA248">
        <f t="shared" si="134"/>
        <v>10.119999999999999</v>
      </c>
      <c r="CB248">
        <f t="shared" si="135"/>
        <v>0.71</v>
      </c>
      <c r="CC248">
        <f t="shared" si="135"/>
        <v>0.73</v>
      </c>
      <c r="CD248">
        <f t="shared" si="137"/>
        <v>3.46</v>
      </c>
      <c r="CE248">
        <f t="shared" si="137"/>
        <v>3.66</v>
      </c>
      <c r="CF248">
        <f t="shared" si="136"/>
        <v>34.200000000000003</v>
      </c>
      <c r="CG248">
        <f t="shared" si="136"/>
        <v>36.200000000000003</v>
      </c>
      <c r="CH248" s="20" t="b">
        <f t="shared" si="173"/>
        <v>1</v>
      </c>
    </row>
    <row r="249" spans="1:86" x14ac:dyDescent="0.25">
      <c r="A249" s="31" t="s">
        <v>321</v>
      </c>
      <c r="B249" s="31" t="s">
        <v>307</v>
      </c>
      <c r="C249" s="32">
        <v>60287</v>
      </c>
      <c r="D249" s="32" t="b">
        <f t="shared" si="138"/>
        <v>1</v>
      </c>
      <c r="E249" s="32" t="b">
        <f t="shared" si="138"/>
        <v>1</v>
      </c>
      <c r="F249" s="4">
        <v>19.989999999999998</v>
      </c>
      <c r="G249" s="5">
        <v>19.989999999999998</v>
      </c>
      <c r="H249" s="6">
        <f t="shared" si="139"/>
        <v>0</v>
      </c>
      <c r="I249" s="7">
        <f t="shared" si="140"/>
        <v>0</v>
      </c>
      <c r="J249" s="8">
        <v>19.989999999999998</v>
      </c>
      <c r="K249" s="5">
        <v>19.989999999999998</v>
      </c>
      <c r="L249" s="6">
        <f t="shared" si="141"/>
        <v>0</v>
      </c>
      <c r="M249" s="7">
        <f t="shared" si="142"/>
        <v>0</v>
      </c>
      <c r="N249" s="8">
        <v>19.989999999999998</v>
      </c>
      <c r="O249" s="5">
        <v>19.989999999999998</v>
      </c>
      <c r="P249" s="6">
        <f t="shared" si="143"/>
        <v>0</v>
      </c>
      <c r="Q249" s="7">
        <f t="shared" si="144"/>
        <v>0</v>
      </c>
      <c r="R249" s="8">
        <v>24.95</v>
      </c>
      <c r="S249" s="5">
        <v>24.95</v>
      </c>
      <c r="T249" s="6">
        <f t="shared" si="145"/>
        <v>0</v>
      </c>
      <c r="U249" s="7">
        <f t="shared" si="146"/>
        <v>0</v>
      </c>
      <c r="V249" s="8">
        <v>19.989999999999998</v>
      </c>
      <c r="W249" s="5">
        <v>19.989999999999998</v>
      </c>
      <c r="X249" s="6">
        <f t="shared" si="147"/>
        <v>0</v>
      </c>
      <c r="Y249" s="7">
        <f t="shared" si="148"/>
        <v>0</v>
      </c>
      <c r="Z249" s="8">
        <v>19.989999999999998</v>
      </c>
      <c r="AA249" s="5">
        <v>19.989999999999998</v>
      </c>
      <c r="AB249" s="6">
        <f t="shared" si="149"/>
        <v>0</v>
      </c>
      <c r="AC249" s="7">
        <f t="shared" si="150"/>
        <v>0</v>
      </c>
      <c r="AD249" s="8">
        <v>19.989999999999998</v>
      </c>
      <c r="AE249" s="5">
        <v>19.989999999999998</v>
      </c>
      <c r="AF249" s="6">
        <f t="shared" si="151"/>
        <v>0</v>
      </c>
      <c r="AG249" s="7">
        <f t="shared" si="152"/>
        <v>0</v>
      </c>
      <c r="AH249" s="8">
        <v>19.989999999999998</v>
      </c>
      <c r="AI249" s="5">
        <v>19.989999999999998</v>
      </c>
      <c r="AJ249" s="6">
        <f t="shared" si="153"/>
        <v>0</v>
      </c>
      <c r="AK249" s="7">
        <f t="shared" si="154"/>
        <v>0</v>
      </c>
      <c r="AL249" s="8">
        <v>19.989999999999998</v>
      </c>
      <c r="AM249" s="5">
        <v>19.989999999999998</v>
      </c>
      <c r="AN249" s="6">
        <f t="shared" si="155"/>
        <v>0</v>
      </c>
      <c r="AO249" s="7">
        <f t="shared" si="156"/>
        <v>0</v>
      </c>
      <c r="AP249" s="8">
        <v>19.989999999999998</v>
      </c>
      <c r="AQ249" s="5">
        <v>19.989999999999998</v>
      </c>
      <c r="AR249" s="6">
        <f t="shared" si="157"/>
        <v>0</v>
      </c>
      <c r="AS249" s="7">
        <f t="shared" si="158"/>
        <v>0</v>
      </c>
      <c r="AT249" s="8">
        <v>19.989999999999998</v>
      </c>
      <c r="AU249" s="5">
        <v>19.989999999999998</v>
      </c>
      <c r="AV249" s="6">
        <f t="shared" si="159"/>
        <v>0</v>
      </c>
      <c r="AW249" s="7">
        <f t="shared" si="160"/>
        <v>0</v>
      </c>
      <c r="AX249" s="8">
        <v>19.989999999999998</v>
      </c>
      <c r="AY249" s="5">
        <v>19.989999999999998</v>
      </c>
      <c r="AZ249" s="6">
        <f t="shared" si="161"/>
        <v>0</v>
      </c>
      <c r="BA249" s="7">
        <f t="shared" si="162"/>
        <v>0</v>
      </c>
      <c r="BB249" s="8">
        <v>19.989999999999998</v>
      </c>
      <c r="BC249" s="5">
        <v>19.989999999999998</v>
      </c>
      <c r="BD249" s="6">
        <f t="shared" si="163"/>
        <v>0</v>
      </c>
      <c r="BE249" s="7">
        <f t="shared" si="164"/>
        <v>0</v>
      </c>
      <c r="BF249" s="8">
        <v>19.989999999999998</v>
      </c>
      <c r="BG249" s="5">
        <v>19.989999999999998</v>
      </c>
      <c r="BH249" s="6">
        <f t="shared" si="165"/>
        <v>0</v>
      </c>
      <c r="BI249" s="7">
        <f t="shared" si="166"/>
        <v>0</v>
      </c>
      <c r="BJ249" s="8">
        <v>19.489999999999998</v>
      </c>
      <c r="BK249" s="5">
        <v>18.489999999999998</v>
      </c>
      <c r="BL249" s="6">
        <f t="shared" si="167"/>
        <v>-1</v>
      </c>
      <c r="BM249" s="7">
        <f t="shared" si="168"/>
        <v>-5.0999999999999996</v>
      </c>
      <c r="BN249" s="8">
        <v>21.99</v>
      </c>
      <c r="BO249" s="5">
        <v>21.99</v>
      </c>
      <c r="BP249" s="6">
        <f t="shared" si="169"/>
        <v>0</v>
      </c>
      <c r="BQ249" s="7">
        <f t="shared" si="170"/>
        <v>0</v>
      </c>
      <c r="BR249" s="8">
        <v>19.989999999999998</v>
      </c>
      <c r="BS249" s="5">
        <v>19.989999999999998</v>
      </c>
      <c r="BT249" s="6">
        <f t="shared" si="171"/>
        <v>0</v>
      </c>
      <c r="BU249" s="7">
        <f t="shared" si="172"/>
        <v>0</v>
      </c>
      <c r="BV249">
        <f t="shared" ref="BV249:BW309" si="174">MIN(F249,J249,N249,R249,V249,Z249,AD249,AH249,AL249,AP249,AT249,AX249,BB249,BF249,BJ249,BN249,BR249)</f>
        <v>19.489999999999998</v>
      </c>
      <c r="BW249">
        <f t="shared" si="174"/>
        <v>18.489999999999998</v>
      </c>
      <c r="BX249">
        <f t="shared" ref="BX249:BY309" si="175">MAX(F249,J249,N249,R249,V249,Z249,AD249,AH249,AL249,AP249,AT249,AX249,BB249,BF249,BJ249,BN249,BR249)</f>
        <v>24.95</v>
      </c>
      <c r="BY249">
        <f t="shared" si="175"/>
        <v>24.95</v>
      </c>
      <c r="BZ249">
        <f t="shared" ref="BZ249:CA309" si="176">ROUND(AVERAGE(F249,J249,N249,R249,V249,Z249,AD249,AH249,AL249,AP249,AT249,AX249,BB249,BF249,BJ249,BN249,BR249),2)</f>
        <v>20.37</v>
      </c>
      <c r="CA249">
        <f t="shared" si="176"/>
        <v>20.309999999999999</v>
      </c>
      <c r="CB249">
        <f t="shared" ref="CB249:CC309" si="177">ROUND(_xlfn.STDEV.P(F249,J249,N249,R249,V249,Z249,AD249,AH249,AL249,AP249,AT249,AX249,BB249,BF249,BJ249,BN249,BR249),2)</f>
        <v>1.25</v>
      </c>
      <c r="CC249">
        <f t="shared" si="177"/>
        <v>1.31</v>
      </c>
      <c r="CD249">
        <f t="shared" si="137"/>
        <v>5.46</v>
      </c>
      <c r="CE249">
        <f t="shared" si="137"/>
        <v>6.46</v>
      </c>
      <c r="CF249">
        <f t="shared" ref="CF249:CG309" si="178">ROUND(100*(BX249-BV249)/BZ249,1)</f>
        <v>26.8</v>
      </c>
      <c r="CG249">
        <f t="shared" si="178"/>
        <v>31.8</v>
      </c>
      <c r="CH249" s="20" t="b">
        <f t="shared" si="173"/>
        <v>1</v>
      </c>
    </row>
    <row r="250" spans="1:86" x14ac:dyDescent="0.25">
      <c r="A250" s="31" t="s">
        <v>322</v>
      </c>
      <c r="B250" s="31" t="s">
        <v>307</v>
      </c>
      <c r="C250" s="32">
        <v>60291</v>
      </c>
      <c r="D250" s="32" t="b">
        <f t="shared" si="138"/>
        <v>1</v>
      </c>
      <c r="E250" s="32" t="b">
        <f t="shared" si="138"/>
        <v>1</v>
      </c>
      <c r="F250" s="4">
        <v>54.99</v>
      </c>
      <c r="G250" s="5">
        <v>49.99</v>
      </c>
      <c r="H250" s="6">
        <f t="shared" si="139"/>
        <v>-5</v>
      </c>
      <c r="I250" s="7">
        <f t="shared" si="140"/>
        <v>-9.1</v>
      </c>
      <c r="J250" s="8">
        <v>49.99</v>
      </c>
      <c r="K250" s="5">
        <v>49.99</v>
      </c>
      <c r="L250" s="6">
        <f t="shared" si="141"/>
        <v>0</v>
      </c>
      <c r="M250" s="7">
        <f t="shared" si="142"/>
        <v>0</v>
      </c>
      <c r="N250" s="8">
        <v>54.99</v>
      </c>
      <c r="O250" s="5">
        <v>54.99</v>
      </c>
      <c r="P250" s="6">
        <f t="shared" si="143"/>
        <v>0</v>
      </c>
      <c r="Q250" s="7">
        <f t="shared" si="144"/>
        <v>0</v>
      </c>
      <c r="R250" s="8">
        <v>59.95</v>
      </c>
      <c r="S250" s="5">
        <v>59.95</v>
      </c>
      <c r="T250" s="6">
        <f t="shared" si="145"/>
        <v>0</v>
      </c>
      <c r="U250" s="7">
        <f t="shared" si="146"/>
        <v>0</v>
      </c>
      <c r="V250" s="8">
        <v>49.99</v>
      </c>
      <c r="W250" s="5">
        <v>49.99</v>
      </c>
      <c r="X250" s="6">
        <f t="shared" si="147"/>
        <v>0</v>
      </c>
      <c r="Y250" s="7">
        <f t="shared" si="148"/>
        <v>0</v>
      </c>
      <c r="Z250" s="8">
        <v>49.99</v>
      </c>
      <c r="AA250" s="5">
        <v>49.99</v>
      </c>
      <c r="AB250" s="6">
        <f t="shared" si="149"/>
        <v>0</v>
      </c>
      <c r="AC250" s="7">
        <f t="shared" si="150"/>
        <v>0</v>
      </c>
      <c r="AD250" s="8">
        <v>52.99</v>
      </c>
      <c r="AE250" s="5">
        <v>49.99</v>
      </c>
      <c r="AF250" s="6">
        <f t="shared" si="151"/>
        <v>-3</v>
      </c>
      <c r="AG250" s="7">
        <f t="shared" si="152"/>
        <v>-5.7</v>
      </c>
      <c r="AH250" s="8">
        <v>49.99</v>
      </c>
      <c r="AI250" s="5">
        <v>49.99</v>
      </c>
      <c r="AJ250" s="6">
        <f t="shared" si="153"/>
        <v>0</v>
      </c>
      <c r="AK250" s="7">
        <f t="shared" si="154"/>
        <v>0</v>
      </c>
      <c r="AL250" s="8">
        <v>54.99</v>
      </c>
      <c r="AM250" s="5">
        <v>54.99</v>
      </c>
      <c r="AN250" s="6">
        <f t="shared" si="155"/>
        <v>0</v>
      </c>
      <c r="AO250" s="7">
        <f t="shared" si="156"/>
        <v>0</v>
      </c>
      <c r="AP250" s="8">
        <v>54.99</v>
      </c>
      <c r="AQ250" s="5">
        <v>54.99</v>
      </c>
      <c r="AR250" s="6">
        <f t="shared" si="157"/>
        <v>0</v>
      </c>
      <c r="AS250" s="7">
        <f t="shared" si="158"/>
        <v>0</v>
      </c>
      <c r="AT250" s="8">
        <v>54.99</v>
      </c>
      <c r="AU250" s="5">
        <v>49.99</v>
      </c>
      <c r="AV250" s="6">
        <f t="shared" si="159"/>
        <v>-5</v>
      </c>
      <c r="AW250" s="7">
        <f t="shared" si="160"/>
        <v>-9.1</v>
      </c>
      <c r="AX250" s="8">
        <v>54.99</v>
      </c>
      <c r="AY250" s="5">
        <v>49.99</v>
      </c>
      <c r="AZ250" s="6">
        <f t="shared" si="161"/>
        <v>-5</v>
      </c>
      <c r="BA250" s="7">
        <f t="shared" si="162"/>
        <v>-9.1</v>
      </c>
      <c r="BB250" s="8">
        <v>49.99</v>
      </c>
      <c r="BC250" s="5">
        <v>49.99</v>
      </c>
      <c r="BD250" s="6">
        <f t="shared" si="163"/>
        <v>0</v>
      </c>
      <c r="BE250" s="7">
        <f t="shared" si="164"/>
        <v>0</v>
      </c>
      <c r="BF250" s="8">
        <v>49.99</v>
      </c>
      <c r="BG250" s="5">
        <v>49.99</v>
      </c>
      <c r="BH250" s="6">
        <f t="shared" si="165"/>
        <v>0</v>
      </c>
      <c r="BI250" s="7">
        <f t="shared" si="166"/>
        <v>0</v>
      </c>
      <c r="BJ250" s="8">
        <v>49.99</v>
      </c>
      <c r="BK250" s="5">
        <v>48.99</v>
      </c>
      <c r="BL250" s="6">
        <f t="shared" si="167"/>
        <v>-1</v>
      </c>
      <c r="BM250" s="7">
        <f t="shared" si="168"/>
        <v>-2</v>
      </c>
      <c r="BN250" s="8">
        <v>54.99</v>
      </c>
      <c r="BO250" s="5">
        <v>54.99</v>
      </c>
      <c r="BP250" s="6">
        <f t="shared" si="169"/>
        <v>0</v>
      </c>
      <c r="BQ250" s="7">
        <f t="shared" si="170"/>
        <v>0</v>
      </c>
      <c r="BR250" s="8">
        <v>49.99</v>
      </c>
      <c r="BS250" s="5">
        <v>49.99</v>
      </c>
      <c r="BT250" s="6">
        <f t="shared" si="171"/>
        <v>0</v>
      </c>
      <c r="BU250" s="7">
        <f t="shared" si="172"/>
        <v>0</v>
      </c>
      <c r="BV250">
        <f t="shared" si="174"/>
        <v>49.99</v>
      </c>
      <c r="BW250">
        <f t="shared" si="174"/>
        <v>48.99</v>
      </c>
      <c r="BX250">
        <f t="shared" si="175"/>
        <v>59.95</v>
      </c>
      <c r="BY250">
        <f t="shared" si="175"/>
        <v>59.95</v>
      </c>
      <c r="BZ250">
        <f t="shared" si="176"/>
        <v>52.81</v>
      </c>
      <c r="CA250">
        <f t="shared" si="176"/>
        <v>51.69</v>
      </c>
      <c r="CB250">
        <f t="shared" si="177"/>
        <v>2.95</v>
      </c>
      <c r="CC250">
        <f t="shared" si="177"/>
        <v>2.98</v>
      </c>
      <c r="CD250">
        <f t="shared" ref="CD250:CE310" si="179">ROUND(BX250-BV250,2)</f>
        <v>9.9600000000000009</v>
      </c>
      <c r="CE250">
        <f t="shared" si="179"/>
        <v>10.96</v>
      </c>
      <c r="CF250">
        <f t="shared" si="178"/>
        <v>18.899999999999999</v>
      </c>
      <c r="CG250">
        <f t="shared" si="178"/>
        <v>21.2</v>
      </c>
      <c r="CH250" s="20" t="b">
        <f t="shared" si="173"/>
        <v>1</v>
      </c>
    </row>
    <row r="251" spans="1:86" x14ac:dyDescent="0.25">
      <c r="A251" s="31" t="s">
        <v>323</v>
      </c>
      <c r="B251" s="31" t="s">
        <v>307</v>
      </c>
      <c r="C251" s="32">
        <v>60292</v>
      </c>
      <c r="D251" s="32" t="b">
        <f t="shared" si="138"/>
        <v>1</v>
      </c>
      <c r="E251" s="32" t="b">
        <f t="shared" si="138"/>
        <v>1</v>
      </c>
      <c r="F251" s="4">
        <v>109.99</v>
      </c>
      <c r="G251" s="5">
        <v>99.99</v>
      </c>
      <c r="H251" s="6">
        <f t="shared" si="139"/>
        <v>-10</v>
      </c>
      <c r="I251" s="7">
        <f t="shared" si="140"/>
        <v>-9.1</v>
      </c>
      <c r="J251" s="8">
        <v>99.99</v>
      </c>
      <c r="K251" s="5">
        <v>99.99</v>
      </c>
      <c r="L251" s="6">
        <f t="shared" si="141"/>
        <v>0</v>
      </c>
      <c r="M251" s="7">
        <f t="shared" si="142"/>
        <v>0</v>
      </c>
      <c r="N251" s="8">
        <v>109.99</v>
      </c>
      <c r="O251" s="5">
        <v>109.99</v>
      </c>
      <c r="P251" s="6">
        <f t="shared" si="143"/>
        <v>0</v>
      </c>
      <c r="Q251" s="7">
        <f t="shared" si="144"/>
        <v>0</v>
      </c>
      <c r="R251" s="8">
        <v>129.94999999999999</v>
      </c>
      <c r="S251" s="5">
        <v>129.94999999999999</v>
      </c>
      <c r="T251" s="6">
        <f t="shared" si="145"/>
        <v>0</v>
      </c>
      <c r="U251" s="7">
        <f t="shared" si="146"/>
        <v>0</v>
      </c>
      <c r="V251" s="8">
        <v>99.99</v>
      </c>
      <c r="W251" s="5">
        <v>99.99</v>
      </c>
      <c r="X251" s="6">
        <f t="shared" si="147"/>
        <v>0</v>
      </c>
      <c r="Y251" s="7">
        <f t="shared" si="148"/>
        <v>0</v>
      </c>
      <c r="Z251" s="8">
        <v>99.99</v>
      </c>
      <c r="AA251" s="5">
        <v>99.99</v>
      </c>
      <c r="AB251" s="6">
        <f t="shared" si="149"/>
        <v>0</v>
      </c>
      <c r="AC251" s="7">
        <f t="shared" si="150"/>
        <v>0</v>
      </c>
      <c r="AD251" s="8">
        <v>99.99</v>
      </c>
      <c r="AE251" s="5">
        <v>99.99</v>
      </c>
      <c r="AF251" s="6">
        <f t="shared" si="151"/>
        <v>0</v>
      </c>
      <c r="AG251" s="7">
        <f t="shared" si="152"/>
        <v>0</v>
      </c>
      <c r="AH251" s="8">
        <v>99.99</v>
      </c>
      <c r="AI251" s="5">
        <v>99.99</v>
      </c>
      <c r="AJ251" s="6">
        <f t="shared" si="153"/>
        <v>0</v>
      </c>
      <c r="AK251" s="7">
        <f t="shared" si="154"/>
        <v>0</v>
      </c>
      <c r="AL251" s="8">
        <v>109.99</v>
      </c>
      <c r="AM251" s="5">
        <v>109.99</v>
      </c>
      <c r="AN251" s="6">
        <f t="shared" si="155"/>
        <v>0</v>
      </c>
      <c r="AO251" s="7">
        <f t="shared" si="156"/>
        <v>0</v>
      </c>
      <c r="AP251" s="8">
        <v>109.99</v>
      </c>
      <c r="AQ251" s="5">
        <v>109.99</v>
      </c>
      <c r="AR251" s="6">
        <f t="shared" si="157"/>
        <v>0</v>
      </c>
      <c r="AS251" s="7">
        <f t="shared" si="158"/>
        <v>0</v>
      </c>
      <c r="AT251" s="8">
        <v>109.99</v>
      </c>
      <c r="AU251" s="5">
        <v>99.99</v>
      </c>
      <c r="AV251" s="6">
        <f t="shared" si="159"/>
        <v>-10</v>
      </c>
      <c r="AW251" s="7">
        <f t="shared" si="160"/>
        <v>-9.1</v>
      </c>
      <c r="AX251" s="8">
        <v>109.99</v>
      </c>
      <c r="AY251" s="5">
        <v>99.99</v>
      </c>
      <c r="AZ251" s="6">
        <f t="shared" si="161"/>
        <v>-10</v>
      </c>
      <c r="BA251" s="7">
        <f t="shared" si="162"/>
        <v>-9.1</v>
      </c>
      <c r="BB251" s="8">
        <v>99.99</v>
      </c>
      <c r="BC251" s="5">
        <v>99.99</v>
      </c>
      <c r="BD251" s="6">
        <f t="shared" si="163"/>
        <v>0</v>
      </c>
      <c r="BE251" s="7">
        <f t="shared" si="164"/>
        <v>0</v>
      </c>
      <c r="BF251" s="8">
        <v>99.99</v>
      </c>
      <c r="BG251" s="5">
        <v>99.99</v>
      </c>
      <c r="BH251" s="6">
        <f t="shared" si="165"/>
        <v>0</v>
      </c>
      <c r="BI251" s="7">
        <f t="shared" si="166"/>
        <v>0</v>
      </c>
      <c r="BJ251" s="8">
        <v>99.99</v>
      </c>
      <c r="BK251" s="5">
        <v>97.99</v>
      </c>
      <c r="BL251" s="6">
        <f t="shared" si="167"/>
        <v>-2</v>
      </c>
      <c r="BM251" s="7">
        <f t="shared" si="168"/>
        <v>-2</v>
      </c>
      <c r="BN251" s="8">
        <v>109.99</v>
      </c>
      <c r="BO251" s="5">
        <v>109.99</v>
      </c>
      <c r="BP251" s="6">
        <f t="shared" si="169"/>
        <v>0</v>
      </c>
      <c r="BQ251" s="7">
        <f t="shared" si="170"/>
        <v>0</v>
      </c>
      <c r="BR251" s="8">
        <v>99.99</v>
      </c>
      <c r="BS251" s="5">
        <v>99.99</v>
      </c>
      <c r="BT251" s="6">
        <f t="shared" si="171"/>
        <v>0</v>
      </c>
      <c r="BU251" s="7">
        <f t="shared" si="172"/>
        <v>0</v>
      </c>
      <c r="BV251">
        <f t="shared" si="174"/>
        <v>99.99</v>
      </c>
      <c r="BW251">
        <f t="shared" si="174"/>
        <v>97.99</v>
      </c>
      <c r="BX251">
        <f t="shared" si="175"/>
        <v>129.94999999999999</v>
      </c>
      <c r="BY251">
        <f t="shared" si="175"/>
        <v>129.94999999999999</v>
      </c>
      <c r="BZ251">
        <f t="shared" si="176"/>
        <v>105.87</v>
      </c>
      <c r="CA251">
        <f t="shared" si="176"/>
        <v>103.99</v>
      </c>
      <c r="CB251">
        <f t="shared" si="177"/>
        <v>7.71</v>
      </c>
      <c r="CC251">
        <f t="shared" si="177"/>
        <v>7.78</v>
      </c>
      <c r="CD251">
        <f t="shared" si="179"/>
        <v>29.96</v>
      </c>
      <c r="CE251">
        <f t="shared" si="179"/>
        <v>31.96</v>
      </c>
      <c r="CF251">
        <f t="shared" si="178"/>
        <v>28.3</v>
      </c>
      <c r="CG251">
        <f t="shared" si="178"/>
        <v>30.7</v>
      </c>
      <c r="CH251" s="20" t="b">
        <f t="shared" si="173"/>
        <v>1</v>
      </c>
    </row>
    <row r="252" spans="1:86" x14ac:dyDescent="0.25">
      <c r="A252" s="31" t="s">
        <v>324</v>
      </c>
      <c r="B252" s="31" t="s">
        <v>307</v>
      </c>
      <c r="C252" s="32">
        <v>60293</v>
      </c>
      <c r="D252" s="32" t="b">
        <f t="shared" si="138"/>
        <v>1</v>
      </c>
      <c r="E252" s="32" t="b">
        <f t="shared" si="138"/>
        <v>1</v>
      </c>
      <c r="F252" s="4">
        <v>29.99</v>
      </c>
      <c r="G252" s="5">
        <v>29.99</v>
      </c>
      <c r="H252" s="6">
        <f t="shared" si="139"/>
        <v>0</v>
      </c>
      <c r="I252" s="7">
        <f t="shared" si="140"/>
        <v>0</v>
      </c>
      <c r="J252" s="8">
        <v>29.99</v>
      </c>
      <c r="K252" s="5">
        <v>29.99</v>
      </c>
      <c r="L252" s="6">
        <f t="shared" si="141"/>
        <v>0</v>
      </c>
      <c r="M252" s="7">
        <f t="shared" si="142"/>
        <v>0</v>
      </c>
      <c r="N252" s="8">
        <v>32.99</v>
      </c>
      <c r="O252" s="5">
        <v>32.99</v>
      </c>
      <c r="P252" s="6">
        <f t="shared" si="143"/>
        <v>0</v>
      </c>
      <c r="Q252" s="7">
        <f t="shared" si="144"/>
        <v>0</v>
      </c>
      <c r="R252" s="8">
        <v>34.950000000000003</v>
      </c>
      <c r="S252" s="5">
        <v>34.950000000000003</v>
      </c>
      <c r="T252" s="6">
        <f t="shared" si="145"/>
        <v>0</v>
      </c>
      <c r="U252" s="7">
        <f t="shared" si="146"/>
        <v>0</v>
      </c>
      <c r="V252" s="8">
        <v>29.99</v>
      </c>
      <c r="W252" s="5">
        <v>29.99</v>
      </c>
      <c r="X252" s="6">
        <f t="shared" si="147"/>
        <v>0</v>
      </c>
      <c r="Y252" s="7">
        <f t="shared" si="148"/>
        <v>0</v>
      </c>
      <c r="Z252" s="8">
        <v>29.99</v>
      </c>
      <c r="AA252" s="5">
        <v>29.99</v>
      </c>
      <c r="AB252" s="6">
        <f t="shared" si="149"/>
        <v>0</v>
      </c>
      <c r="AC252" s="7">
        <f t="shared" si="150"/>
        <v>0</v>
      </c>
      <c r="AD252" s="8">
        <v>29.99</v>
      </c>
      <c r="AE252" s="5">
        <v>29.99</v>
      </c>
      <c r="AF252" s="6">
        <f t="shared" si="151"/>
        <v>0</v>
      </c>
      <c r="AG252" s="7">
        <f t="shared" si="152"/>
        <v>0</v>
      </c>
      <c r="AH252" s="8">
        <v>29.99</v>
      </c>
      <c r="AI252" s="5">
        <v>29.99</v>
      </c>
      <c r="AJ252" s="6">
        <f t="shared" si="153"/>
        <v>0</v>
      </c>
      <c r="AK252" s="7">
        <f t="shared" si="154"/>
        <v>0</v>
      </c>
      <c r="AL252" s="8">
        <v>32.99</v>
      </c>
      <c r="AM252" s="5">
        <v>32.99</v>
      </c>
      <c r="AN252" s="6">
        <f t="shared" si="155"/>
        <v>0</v>
      </c>
      <c r="AO252" s="7">
        <f t="shared" si="156"/>
        <v>0</v>
      </c>
      <c r="AP252" s="8">
        <v>32.99</v>
      </c>
      <c r="AQ252" s="5">
        <v>32.99</v>
      </c>
      <c r="AR252" s="6">
        <f t="shared" si="157"/>
        <v>0</v>
      </c>
      <c r="AS252" s="7">
        <f t="shared" si="158"/>
        <v>0</v>
      </c>
      <c r="AT252" s="8">
        <v>29.99</v>
      </c>
      <c r="AU252" s="5">
        <v>29.99</v>
      </c>
      <c r="AV252" s="6">
        <f t="shared" si="159"/>
        <v>0</v>
      </c>
      <c r="AW252" s="7">
        <f t="shared" si="160"/>
        <v>0</v>
      </c>
      <c r="AX252" s="8">
        <v>29.99</v>
      </c>
      <c r="AY252" s="5">
        <v>29.99</v>
      </c>
      <c r="AZ252" s="6">
        <f t="shared" si="161"/>
        <v>0</v>
      </c>
      <c r="BA252" s="7">
        <f t="shared" si="162"/>
        <v>0</v>
      </c>
      <c r="BB252" s="8">
        <v>29.99</v>
      </c>
      <c r="BC252" s="5">
        <v>29.99</v>
      </c>
      <c r="BD252" s="6">
        <f t="shared" si="163"/>
        <v>0</v>
      </c>
      <c r="BE252" s="7">
        <f t="shared" si="164"/>
        <v>0</v>
      </c>
      <c r="BF252" s="8">
        <v>29.99</v>
      </c>
      <c r="BG252" s="5">
        <v>29.99</v>
      </c>
      <c r="BH252" s="6">
        <f t="shared" si="165"/>
        <v>0</v>
      </c>
      <c r="BI252" s="7">
        <f t="shared" si="166"/>
        <v>0</v>
      </c>
      <c r="BJ252" s="8">
        <v>28.99</v>
      </c>
      <c r="BK252" s="5">
        <v>27.99</v>
      </c>
      <c r="BL252" s="6">
        <f t="shared" si="167"/>
        <v>-1</v>
      </c>
      <c r="BM252" s="7">
        <f t="shared" si="168"/>
        <v>-3.4</v>
      </c>
      <c r="BN252" s="8">
        <v>31.99</v>
      </c>
      <c r="BO252" s="5">
        <v>31.99</v>
      </c>
      <c r="BP252" s="6">
        <f t="shared" si="169"/>
        <v>0</v>
      </c>
      <c r="BQ252" s="7">
        <f t="shared" si="170"/>
        <v>0</v>
      </c>
      <c r="BR252" s="8">
        <v>29.99</v>
      </c>
      <c r="BS252" s="5">
        <v>29.99</v>
      </c>
      <c r="BT252" s="6">
        <f t="shared" si="171"/>
        <v>0</v>
      </c>
      <c r="BU252" s="7">
        <f t="shared" si="172"/>
        <v>0</v>
      </c>
      <c r="BV252">
        <f t="shared" si="174"/>
        <v>28.99</v>
      </c>
      <c r="BW252">
        <f t="shared" si="174"/>
        <v>27.99</v>
      </c>
      <c r="BX252">
        <f t="shared" si="175"/>
        <v>34.950000000000003</v>
      </c>
      <c r="BY252">
        <f t="shared" si="175"/>
        <v>34.950000000000003</v>
      </c>
      <c r="BZ252">
        <f t="shared" si="176"/>
        <v>30.87</v>
      </c>
      <c r="CA252">
        <f t="shared" si="176"/>
        <v>30.81</v>
      </c>
      <c r="CB252">
        <f t="shared" si="177"/>
        <v>1.6</v>
      </c>
      <c r="CC252">
        <f t="shared" si="177"/>
        <v>1.68</v>
      </c>
      <c r="CD252">
        <f t="shared" si="179"/>
        <v>5.96</v>
      </c>
      <c r="CE252">
        <f t="shared" si="179"/>
        <v>6.96</v>
      </c>
      <c r="CF252">
        <f t="shared" si="178"/>
        <v>19.3</v>
      </c>
      <c r="CG252">
        <f t="shared" si="178"/>
        <v>22.6</v>
      </c>
      <c r="CH252" s="20" t="b">
        <f t="shared" si="173"/>
        <v>1</v>
      </c>
    </row>
    <row r="253" spans="1:86" x14ac:dyDescent="0.25">
      <c r="A253" s="31" t="s">
        <v>325</v>
      </c>
      <c r="B253" s="31" t="s">
        <v>307</v>
      </c>
      <c r="C253" s="32">
        <v>60294</v>
      </c>
      <c r="D253" s="32" t="b">
        <f t="shared" si="138"/>
        <v>1</v>
      </c>
      <c r="E253" s="32" t="b">
        <f t="shared" si="138"/>
        <v>1</v>
      </c>
      <c r="F253" s="4">
        <v>59.99</v>
      </c>
      <c r="G253" s="5">
        <v>59.99</v>
      </c>
      <c r="H253" s="6">
        <f t="shared" si="139"/>
        <v>0</v>
      </c>
      <c r="I253" s="7">
        <f t="shared" si="140"/>
        <v>0</v>
      </c>
      <c r="J253" s="8">
        <v>59.99</v>
      </c>
      <c r="K253" s="5">
        <v>59.99</v>
      </c>
      <c r="L253" s="6">
        <f t="shared" si="141"/>
        <v>0</v>
      </c>
      <c r="M253" s="7">
        <f t="shared" si="142"/>
        <v>0</v>
      </c>
      <c r="N253" s="8">
        <v>64.989999999999995</v>
      </c>
      <c r="O253" s="5">
        <v>64.989999999999995</v>
      </c>
      <c r="P253" s="6">
        <f t="shared" si="143"/>
        <v>0</v>
      </c>
      <c r="Q253" s="7">
        <f t="shared" si="144"/>
        <v>0</v>
      </c>
      <c r="R253" s="8">
        <v>89.95</v>
      </c>
      <c r="S253" s="5">
        <v>74.95</v>
      </c>
      <c r="T253" s="6">
        <f t="shared" si="145"/>
        <v>-15</v>
      </c>
      <c r="U253" s="7">
        <f t="shared" si="146"/>
        <v>-16.7</v>
      </c>
      <c r="V253" s="8">
        <v>59.99</v>
      </c>
      <c r="W253" s="5">
        <v>59.99</v>
      </c>
      <c r="X253" s="6">
        <f t="shared" si="147"/>
        <v>0</v>
      </c>
      <c r="Y253" s="7">
        <f t="shared" si="148"/>
        <v>0</v>
      </c>
      <c r="Z253" s="8">
        <v>59.99</v>
      </c>
      <c r="AA253" s="5">
        <v>59.99</v>
      </c>
      <c r="AB253" s="6">
        <f t="shared" si="149"/>
        <v>0</v>
      </c>
      <c r="AC253" s="7">
        <f t="shared" si="150"/>
        <v>0</v>
      </c>
      <c r="AD253" s="8">
        <v>59.99</v>
      </c>
      <c r="AE253" s="5">
        <v>59.99</v>
      </c>
      <c r="AF253" s="6">
        <f t="shared" si="151"/>
        <v>0</v>
      </c>
      <c r="AG253" s="7">
        <f t="shared" si="152"/>
        <v>0</v>
      </c>
      <c r="AH253" s="8">
        <v>59.99</v>
      </c>
      <c r="AI253" s="5">
        <v>59.99</v>
      </c>
      <c r="AJ253" s="6">
        <f t="shared" si="153"/>
        <v>0</v>
      </c>
      <c r="AK253" s="7">
        <f t="shared" si="154"/>
        <v>0</v>
      </c>
      <c r="AL253" s="8">
        <v>64.989999999999995</v>
      </c>
      <c r="AM253" s="5">
        <v>64.989999999999995</v>
      </c>
      <c r="AN253" s="6">
        <f t="shared" si="155"/>
        <v>0</v>
      </c>
      <c r="AO253" s="7">
        <f t="shared" si="156"/>
        <v>0</v>
      </c>
      <c r="AP253" s="8">
        <v>64.989999999999995</v>
      </c>
      <c r="AQ253" s="5">
        <v>64.989999999999995</v>
      </c>
      <c r="AR253" s="6">
        <f t="shared" si="157"/>
        <v>0</v>
      </c>
      <c r="AS253" s="7">
        <f t="shared" si="158"/>
        <v>0</v>
      </c>
      <c r="AT253" s="8">
        <v>59.99</v>
      </c>
      <c r="AU253" s="5">
        <v>59.99</v>
      </c>
      <c r="AV253" s="6">
        <f t="shared" si="159"/>
        <v>0</v>
      </c>
      <c r="AW253" s="7">
        <f t="shared" si="160"/>
        <v>0</v>
      </c>
      <c r="AX253" s="8">
        <v>59.99</v>
      </c>
      <c r="AY253" s="5">
        <v>59.99</v>
      </c>
      <c r="AZ253" s="6">
        <f t="shared" si="161"/>
        <v>0</v>
      </c>
      <c r="BA253" s="7">
        <f t="shared" si="162"/>
        <v>0</v>
      </c>
      <c r="BB253" s="8">
        <v>59.99</v>
      </c>
      <c r="BC253" s="5">
        <v>59.99</v>
      </c>
      <c r="BD253" s="6">
        <f t="shared" si="163"/>
        <v>0</v>
      </c>
      <c r="BE253" s="7">
        <f t="shared" si="164"/>
        <v>0</v>
      </c>
      <c r="BF253" s="8">
        <v>59.99</v>
      </c>
      <c r="BG253" s="5">
        <v>59.99</v>
      </c>
      <c r="BH253" s="6">
        <f t="shared" si="165"/>
        <v>0</v>
      </c>
      <c r="BI253" s="7">
        <f t="shared" si="166"/>
        <v>0</v>
      </c>
      <c r="BJ253" s="8">
        <v>59.99</v>
      </c>
      <c r="BK253" s="5">
        <v>58.99</v>
      </c>
      <c r="BL253" s="6">
        <f t="shared" si="167"/>
        <v>-1</v>
      </c>
      <c r="BM253" s="7">
        <f t="shared" si="168"/>
        <v>-1.7</v>
      </c>
      <c r="BN253" s="8">
        <v>59.99</v>
      </c>
      <c r="BO253" s="5">
        <v>59.99</v>
      </c>
      <c r="BP253" s="6">
        <f t="shared" si="169"/>
        <v>0</v>
      </c>
      <c r="BQ253" s="7">
        <f t="shared" si="170"/>
        <v>0</v>
      </c>
      <c r="BR253" s="8">
        <v>59.99</v>
      </c>
      <c r="BS253" s="5">
        <v>59.99</v>
      </c>
      <c r="BT253" s="6">
        <f t="shared" si="171"/>
        <v>0</v>
      </c>
      <c r="BU253" s="7">
        <f t="shared" si="172"/>
        <v>0</v>
      </c>
      <c r="BV253">
        <f t="shared" si="174"/>
        <v>59.99</v>
      </c>
      <c r="BW253">
        <f t="shared" si="174"/>
        <v>58.99</v>
      </c>
      <c r="BX253">
        <f t="shared" si="175"/>
        <v>89.95</v>
      </c>
      <c r="BY253">
        <f t="shared" si="175"/>
        <v>74.95</v>
      </c>
      <c r="BZ253">
        <f t="shared" si="176"/>
        <v>62.63</v>
      </c>
      <c r="CA253">
        <f t="shared" si="176"/>
        <v>61.69</v>
      </c>
      <c r="CB253">
        <f t="shared" si="177"/>
        <v>7.09</v>
      </c>
      <c r="CC253">
        <f t="shared" si="177"/>
        <v>3.84</v>
      </c>
      <c r="CD253">
        <f t="shared" si="179"/>
        <v>29.96</v>
      </c>
      <c r="CE253">
        <f t="shared" si="179"/>
        <v>15.96</v>
      </c>
      <c r="CF253">
        <f t="shared" si="178"/>
        <v>47.8</v>
      </c>
      <c r="CG253">
        <f t="shared" si="178"/>
        <v>25.9</v>
      </c>
      <c r="CH253" s="20" t="b">
        <f t="shared" si="173"/>
        <v>1</v>
      </c>
    </row>
    <row r="254" spans="1:86" x14ac:dyDescent="0.25">
      <c r="A254" s="31" t="s">
        <v>326</v>
      </c>
      <c r="B254" s="31" t="s">
        <v>307</v>
      </c>
      <c r="C254" s="32">
        <v>60295</v>
      </c>
      <c r="D254" s="32" t="b">
        <f t="shared" si="138"/>
        <v>1</v>
      </c>
      <c r="E254" s="32" t="b">
        <f t="shared" si="138"/>
        <v>1</v>
      </c>
      <c r="F254" s="4">
        <v>99.99</v>
      </c>
      <c r="G254" s="5">
        <v>99.99</v>
      </c>
      <c r="H254" s="6">
        <f t="shared" si="139"/>
        <v>0</v>
      </c>
      <c r="I254" s="7">
        <f t="shared" si="140"/>
        <v>0</v>
      </c>
      <c r="J254" s="8">
        <v>89.99</v>
      </c>
      <c r="K254" s="5">
        <v>99.99</v>
      </c>
      <c r="L254" s="6">
        <f t="shared" si="141"/>
        <v>10</v>
      </c>
      <c r="M254" s="7">
        <f t="shared" si="142"/>
        <v>11.1</v>
      </c>
      <c r="N254" s="8">
        <v>109.99</v>
      </c>
      <c r="O254" s="5">
        <v>109.99</v>
      </c>
      <c r="P254" s="6">
        <f t="shared" si="143"/>
        <v>0</v>
      </c>
      <c r="Q254" s="7">
        <f t="shared" si="144"/>
        <v>0</v>
      </c>
      <c r="R254" s="8">
        <v>129.94999999999999</v>
      </c>
      <c r="S254" s="5">
        <v>129.94999999999999</v>
      </c>
      <c r="T254" s="6">
        <f t="shared" si="145"/>
        <v>0</v>
      </c>
      <c r="U254" s="7">
        <f t="shared" si="146"/>
        <v>0</v>
      </c>
      <c r="V254" s="8">
        <v>99.99</v>
      </c>
      <c r="W254" s="5">
        <v>99.99</v>
      </c>
      <c r="X254" s="6">
        <f t="shared" si="147"/>
        <v>0</v>
      </c>
      <c r="Y254" s="7">
        <f t="shared" si="148"/>
        <v>0</v>
      </c>
      <c r="Z254" s="8">
        <v>99.99</v>
      </c>
      <c r="AA254" s="5">
        <v>99.99</v>
      </c>
      <c r="AB254" s="6">
        <f t="shared" si="149"/>
        <v>0</v>
      </c>
      <c r="AC254" s="7">
        <f t="shared" si="150"/>
        <v>0</v>
      </c>
      <c r="AD254" s="8">
        <v>99.99</v>
      </c>
      <c r="AE254" s="5">
        <v>99.99</v>
      </c>
      <c r="AF254" s="6">
        <f t="shared" si="151"/>
        <v>0</v>
      </c>
      <c r="AG254" s="7">
        <f t="shared" si="152"/>
        <v>0</v>
      </c>
      <c r="AH254" s="8">
        <v>99.99</v>
      </c>
      <c r="AI254" s="5">
        <v>99.99</v>
      </c>
      <c r="AJ254" s="6">
        <f t="shared" si="153"/>
        <v>0</v>
      </c>
      <c r="AK254" s="7">
        <f t="shared" si="154"/>
        <v>0</v>
      </c>
      <c r="AL254" s="8">
        <v>109.99</v>
      </c>
      <c r="AM254" s="5">
        <v>109.99</v>
      </c>
      <c r="AN254" s="6">
        <f t="shared" si="155"/>
        <v>0</v>
      </c>
      <c r="AO254" s="7">
        <f t="shared" si="156"/>
        <v>0</v>
      </c>
      <c r="AP254" s="8">
        <v>109.99</v>
      </c>
      <c r="AQ254" s="5">
        <v>109.99</v>
      </c>
      <c r="AR254" s="6">
        <f t="shared" si="157"/>
        <v>0</v>
      </c>
      <c r="AS254" s="7">
        <f t="shared" si="158"/>
        <v>0</v>
      </c>
      <c r="AT254" s="8">
        <v>99.99</v>
      </c>
      <c r="AU254" s="5">
        <v>99.99</v>
      </c>
      <c r="AV254" s="6">
        <f t="shared" si="159"/>
        <v>0</v>
      </c>
      <c r="AW254" s="7">
        <f t="shared" si="160"/>
        <v>0</v>
      </c>
      <c r="AX254" s="8">
        <v>99.99</v>
      </c>
      <c r="AY254" s="5">
        <v>99.99</v>
      </c>
      <c r="AZ254" s="6">
        <f t="shared" si="161"/>
        <v>0</v>
      </c>
      <c r="BA254" s="7">
        <f t="shared" si="162"/>
        <v>0</v>
      </c>
      <c r="BB254" s="8">
        <v>89.99</v>
      </c>
      <c r="BC254" s="5">
        <v>99.99</v>
      </c>
      <c r="BD254" s="6">
        <f t="shared" si="163"/>
        <v>10</v>
      </c>
      <c r="BE254" s="7">
        <f t="shared" si="164"/>
        <v>11.1</v>
      </c>
      <c r="BF254" s="8">
        <v>99.99</v>
      </c>
      <c r="BG254" s="5">
        <v>99.99</v>
      </c>
      <c r="BH254" s="6">
        <f t="shared" si="165"/>
        <v>0</v>
      </c>
      <c r="BI254" s="7">
        <f t="shared" si="166"/>
        <v>0</v>
      </c>
      <c r="BJ254" s="8">
        <v>89.99</v>
      </c>
      <c r="BK254" s="5">
        <v>97.99</v>
      </c>
      <c r="BL254" s="6">
        <f t="shared" si="167"/>
        <v>8</v>
      </c>
      <c r="BM254" s="7">
        <f t="shared" si="168"/>
        <v>8.9</v>
      </c>
      <c r="BN254" s="8">
        <v>109.99</v>
      </c>
      <c r="BO254" s="5">
        <v>109.99</v>
      </c>
      <c r="BP254" s="6">
        <f t="shared" si="169"/>
        <v>0</v>
      </c>
      <c r="BQ254" s="7">
        <f t="shared" si="170"/>
        <v>0</v>
      </c>
      <c r="BR254" s="8">
        <v>99.99</v>
      </c>
      <c r="BS254" s="5">
        <v>99.99</v>
      </c>
      <c r="BT254" s="6">
        <f t="shared" si="171"/>
        <v>0</v>
      </c>
      <c r="BU254" s="7">
        <f t="shared" si="172"/>
        <v>0</v>
      </c>
      <c r="BV254">
        <f t="shared" si="174"/>
        <v>89.99</v>
      </c>
      <c r="BW254">
        <f t="shared" si="174"/>
        <v>97.99</v>
      </c>
      <c r="BX254">
        <f t="shared" si="175"/>
        <v>129.94999999999999</v>
      </c>
      <c r="BY254">
        <f t="shared" si="175"/>
        <v>129.94999999999999</v>
      </c>
      <c r="BZ254">
        <f t="shared" si="176"/>
        <v>102.34</v>
      </c>
      <c r="CA254">
        <f t="shared" si="176"/>
        <v>103.99</v>
      </c>
      <c r="CB254">
        <f t="shared" si="177"/>
        <v>9.4</v>
      </c>
      <c r="CC254">
        <f t="shared" si="177"/>
        <v>7.78</v>
      </c>
      <c r="CD254">
        <f t="shared" si="179"/>
        <v>39.96</v>
      </c>
      <c r="CE254">
        <f t="shared" si="179"/>
        <v>31.96</v>
      </c>
      <c r="CF254">
        <f t="shared" si="178"/>
        <v>39</v>
      </c>
      <c r="CG254">
        <f t="shared" si="178"/>
        <v>30.7</v>
      </c>
      <c r="CH254" s="20" t="b">
        <f t="shared" si="173"/>
        <v>1</v>
      </c>
    </row>
    <row r="255" spans="1:86" x14ac:dyDescent="0.25">
      <c r="A255" s="31" t="s">
        <v>327</v>
      </c>
      <c r="B255" s="31" t="s">
        <v>307</v>
      </c>
      <c r="C255" s="32">
        <v>60297</v>
      </c>
      <c r="D255" s="32" t="b">
        <f t="shared" si="138"/>
        <v>1</v>
      </c>
      <c r="E255" s="32" t="b">
        <f t="shared" si="138"/>
        <v>1</v>
      </c>
      <c r="F255" s="4">
        <v>7.99</v>
      </c>
      <c r="G255" s="5">
        <v>7.99</v>
      </c>
      <c r="H255" s="6">
        <f t="shared" si="139"/>
        <v>0</v>
      </c>
      <c r="I255" s="7">
        <f t="shared" si="140"/>
        <v>0</v>
      </c>
      <c r="J255" s="8">
        <v>7.99</v>
      </c>
      <c r="K255" s="5">
        <v>7.99</v>
      </c>
      <c r="L255" s="6">
        <f t="shared" si="141"/>
        <v>0</v>
      </c>
      <c r="M255" s="7">
        <f t="shared" si="142"/>
        <v>0</v>
      </c>
      <c r="N255" s="8">
        <v>7.99</v>
      </c>
      <c r="O255" s="5">
        <v>7.99</v>
      </c>
      <c r="P255" s="6">
        <f t="shared" si="143"/>
        <v>0</v>
      </c>
      <c r="Q255" s="7">
        <f t="shared" si="144"/>
        <v>0</v>
      </c>
      <c r="R255" s="8">
        <v>9.9499999999999993</v>
      </c>
      <c r="S255" s="5">
        <v>9.9499999999999993</v>
      </c>
      <c r="T255" s="6">
        <f t="shared" si="145"/>
        <v>0</v>
      </c>
      <c r="U255" s="7">
        <f t="shared" si="146"/>
        <v>0</v>
      </c>
      <c r="V255" s="8">
        <v>7.99</v>
      </c>
      <c r="W255" s="5">
        <v>7.99</v>
      </c>
      <c r="X255" s="6">
        <f t="shared" si="147"/>
        <v>0</v>
      </c>
      <c r="Y255" s="7">
        <f t="shared" si="148"/>
        <v>0</v>
      </c>
      <c r="Z255" s="8">
        <v>7.99</v>
      </c>
      <c r="AA255" s="5">
        <v>7.99</v>
      </c>
      <c r="AB255" s="6">
        <f t="shared" si="149"/>
        <v>0</v>
      </c>
      <c r="AC255" s="7">
        <f t="shared" si="150"/>
        <v>0</v>
      </c>
      <c r="AD255" s="8">
        <v>7.99</v>
      </c>
      <c r="AE255" s="5">
        <v>7.99</v>
      </c>
      <c r="AF255" s="6">
        <f t="shared" si="151"/>
        <v>0</v>
      </c>
      <c r="AG255" s="7">
        <f t="shared" si="152"/>
        <v>0</v>
      </c>
      <c r="AH255" s="8">
        <v>7.99</v>
      </c>
      <c r="AI255" s="5">
        <v>7.99</v>
      </c>
      <c r="AJ255" s="6">
        <f t="shared" si="153"/>
        <v>0</v>
      </c>
      <c r="AK255" s="7">
        <f t="shared" si="154"/>
        <v>0</v>
      </c>
      <c r="AL255" s="8">
        <v>7.99</v>
      </c>
      <c r="AM255" s="5">
        <v>7.99</v>
      </c>
      <c r="AN255" s="6">
        <f t="shared" si="155"/>
        <v>0</v>
      </c>
      <c r="AO255" s="7">
        <f t="shared" si="156"/>
        <v>0</v>
      </c>
      <c r="AP255" s="8">
        <v>7.99</v>
      </c>
      <c r="AQ255" s="5">
        <v>7.99</v>
      </c>
      <c r="AR255" s="6">
        <f t="shared" si="157"/>
        <v>0</v>
      </c>
      <c r="AS255" s="7">
        <f t="shared" si="158"/>
        <v>0</v>
      </c>
      <c r="AT255" s="8">
        <v>7.99</v>
      </c>
      <c r="AU255" s="5">
        <v>7.99</v>
      </c>
      <c r="AV255" s="6">
        <f t="shared" si="159"/>
        <v>0</v>
      </c>
      <c r="AW255" s="7">
        <f t="shared" si="160"/>
        <v>0</v>
      </c>
      <c r="AX255" s="8">
        <v>7.99</v>
      </c>
      <c r="AY255" s="5">
        <v>7.99</v>
      </c>
      <c r="AZ255" s="6">
        <f t="shared" si="161"/>
        <v>0</v>
      </c>
      <c r="BA255" s="7">
        <f t="shared" si="162"/>
        <v>0</v>
      </c>
      <c r="BB255" s="8">
        <v>7.99</v>
      </c>
      <c r="BC255" s="5">
        <v>7.99</v>
      </c>
      <c r="BD255" s="6">
        <f t="shared" si="163"/>
        <v>0</v>
      </c>
      <c r="BE255" s="7">
        <f t="shared" si="164"/>
        <v>0</v>
      </c>
      <c r="BF255" s="8">
        <v>7.99</v>
      </c>
      <c r="BG255" s="5">
        <v>7.99</v>
      </c>
      <c r="BH255" s="6">
        <f t="shared" si="165"/>
        <v>0</v>
      </c>
      <c r="BI255" s="7">
        <f t="shared" si="166"/>
        <v>0</v>
      </c>
      <c r="BJ255" s="8">
        <v>7.69</v>
      </c>
      <c r="BK255" s="5">
        <v>7.49</v>
      </c>
      <c r="BL255" s="6">
        <f t="shared" si="167"/>
        <v>-0.20000000000000018</v>
      </c>
      <c r="BM255" s="7">
        <f t="shared" si="168"/>
        <v>-2.6</v>
      </c>
      <c r="BN255" s="8">
        <v>7.99</v>
      </c>
      <c r="BO255" s="5">
        <v>7.99</v>
      </c>
      <c r="BP255" s="6">
        <f t="shared" si="169"/>
        <v>0</v>
      </c>
      <c r="BQ255" s="7">
        <f t="shared" si="170"/>
        <v>0</v>
      </c>
      <c r="BR255" s="8">
        <v>7.99</v>
      </c>
      <c r="BS255" s="5">
        <v>7.99</v>
      </c>
      <c r="BT255" s="6">
        <f t="shared" si="171"/>
        <v>0</v>
      </c>
      <c r="BU255" s="7">
        <f t="shared" si="172"/>
        <v>0</v>
      </c>
      <c r="BV255">
        <f t="shared" si="174"/>
        <v>7.69</v>
      </c>
      <c r="BW255">
        <f t="shared" si="174"/>
        <v>7.49</v>
      </c>
      <c r="BX255">
        <f t="shared" si="175"/>
        <v>9.9499999999999993</v>
      </c>
      <c r="BY255">
        <f t="shared" si="175"/>
        <v>9.9499999999999993</v>
      </c>
      <c r="BZ255">
        <f t="shared" si="176"/>
        <v>8.09</v>
      </c>
      <c r="CA255">
        <f t="shared" si="176"/>
        <v>8.08</v>
      </c>
      <c r="CB255">
        <f t="shared" si="177"/>
        <v>0.47</v>
      </c>
      <c r="CC255">
        <f t="shared" si="177"/>
        <v>0.48</v>
      </c>
      <c r="CD255">
        <f t="shared" si="179"/>
        <v>2.2599999999999998</v>
      </c>
      <c r="CE255">
        <f t="shared" si="179"/>
        <v>2.46</v>
      </c>
      <c r="CF255">
        <f t="shared" si="178"/>
        <v>27.9</v>
      </c>
      <c r="CG255">
        <f t="shared" si="178"/>
        <v>30.4</v>
      </c>
      <c r="CH255" s="20" t="b">
        <f t="shared" si="173"/>
        <v>1</v>
      </c>
    </row>
    <row r="256" spans="1:86" x14ac:dyDescent="0.25">
      <c r="A256" s="31" t="s">
        <v>328</v>
      </c>
      <c r="B256" s="31" t="s">
        <v>307</v>
      </c>
      <c r="C256" s="32">
        <v>60298</v>
      </c>
      <c r="D256" s="32" t="b">
        <f t="shared" si="138"/>
        <v>1</v>
      </c>
      <c r="E256" s="32" t="b">
        <f t="shared" si="138"/>
        <v>1</v>
      </c>
      <c r="F256" s="4">
        <v>7.99</v>
      </c>
      <c r="G256" s="5">
        <v>7.99</v>
      </c>
      <c r="H256" s="6">
        <f t="shared" si="139"/>
        <v>0</v>
      </c>
      <c r="I256" s="7">
        <f t="shared" si="140"/>
        <v>0</v>
      </c>
      <c r="J256" s="8">
        <v>7.99</v>
      </c>
      <c r="K256" s="5">
        <v>7.99</v>
      </c>
      <c r="L256" s="6">
        <f t="shared" si="141"/>
        <v>0</v>
      </c>
      <c r="M256" s="7">
        <f t="shared" si="142"/>
        <v>0</v>
      </c>
      <c r="N256" s="8">
        <v>7.99</v>
      </c>
      <c r="O256" s="5">
        <v>7.99</v>
      </c>
      <c r="P256" s="6">
        <f t="shared" si="143"/>
        <v>0</v>
      </c>
      <c r="Q256" s="7">
        <f t="shared" si="144"/>
        <v>0</v>
      </c>
      <c r="R256" s="8">
        <v>9.9499999999999993</v>
      </c>
      <c r="S256" s="5">
        <v>9.9499999999999993</v>
      </c>
      <c r="T256" s="6">
        <f t="shared" si="145"/>
        <v>0</v>
      </c>
      <c r="U256" s="7">
        <f t="shared" si="146"/>
        <v>0</v>
      </c>
      <c r="V256" s="8">
        <v>7.99</v>
      </c>
      <c r="W256" s="5">
        <v>7.99</v>
      </c>
      <c r="X256" s="6">
        <f t="shared" si="147"/>
        <v>0</v>
      </c>
      <c r="Y256" s="7">
        <f t="shared" si="148"/>
        <v>0</v>
      </c>
      <c r="Z256" s="8">
        <v>7.99</v>
      </c>
      <c r="AA256" s="5">
        <v>7.99</v>
      </c>
      <c r="AB256" s="6">
        <f t="shared" si="149"/>
        <v>0</v>
      </c>
      <c r="AC256" s="7">
        <f t="shared" si="150"/>
        <v>0</v>
      </c>
      <c r="AD256" s="8">
        <v>7.99</v>
      </c>
      <c r="AE256" s="5">
        <v>7.99</v>
      </c>
      <c r="AF256" s="6">
        <f t="shared" si="151"/>
        <v>0</v>
      </c>
      <c r="AG256" s="7">
        <f t="shared" si="152"/>
        <v>0</v>
      </c>
      <c r="AH256" s="8">
        <v>7.99</v>
      </c>
      <c r="AI256" s="5">
        <v>7.99</v>
      </c>
      <c r="AJ256" s="6">
        <f t="shared" si="153"/>
        <v>0</v>
      </c>
      <c r="AK256" s="7">
        <f t="shared" si="154"/>
        <v>0</v>
      </c>
      <c r="AL256" s="8">
        <v>7.99</v>
      </c>
      <c r="AM256" s="5">
        <v>7.99</v>
      </c>
      <c r="AN256" s="6">
        <f t="shared" si="155"/>
        <v>0</v>
      </c>
      <c r="AO256" s="7">
        <f t="shared" si="156"/>
        <v>0</v>
      </c>
      <c r="AP256" s="8">
        <v>7.99</v>
      </c>
      <c r="AQ256" s="5">
        <v>7.99</v>
      </c>
      <c r="AR256" s="6">
        <f t="shared" si="157"/>
        <v>0</v>
      </c>
      <c r="AS256" s="7">
        <f t="shared" si="158"/>
        <v>0</v>
      </c>
      <c r="AT256" s="8">
        <v>7.99</v>
      </c>
      <c r="AU256" s="5">
        <v>7.99</v>
      </c>
      <c r="AV256" s="6">
        <f t="shared" si="159"/>
        <v>0</v>
      </c>
      <c r="AW256" s="7">
        <f t="shared" si="160"/>
        <v>0</v>
      </c>
      <c r="AX256" s="8">
        <v>7.99</v>
      </c>
      <c r="AY256" s="5">
        <v>7.99</v>
      </c>
      <c r="AZ256" s="6">
        <f t="shared" si="161"/>
        <v>0</v>
      </c>
      <c r="BA256" s="7">
        <f t="shared" si="162"/>
        <v>0</v>
      </c>
      <c r="BB256" s="8">
        <v>7.99</v>
      </c>
      <c r="BC256" s="5">
        <v>7.99</v>
      </c>
      <c r="BD256" s="6">
        <f t="shared" si="163"/>
        <v>0</v>
      </c>
      <c r="BE256" s="7">
        <f t="shared" si="164"/>
        <v>0</v>
      </c>
      <c r="BF256" s="8">
        <v>7.99</v>
      </c>
      <c r="BG256" s="5">
        <v>7.99</v>
      </c>
      <c r="BH256" s="6">
        <f t="shared" si="165"/>
        <v>0</v>
      </c>
      <c r="BI256" s="7">
        <f t="shared" si="166"/>
        <v>0</v>
      </c>
      <c r="BJ256" s="8">
        <v>7.69</v>
      </c>
      <c r="BK256" s="5">
        <v>7.49</v>
      </c>
      <c r="BL256" s="6">
        <f t="shared" si="167"/>
        <v>-0.20000000000000018</v>
      </c>
      <c r="BM256" s="7">
        <f t="shared" si="168"/>
        <v>-2.6</v>
      </c>
      <c r="BN256" s="8">
        <v>7.99</v>
      </c>
      <c r="BO256" s="5">
        <v>7.99</v>
      </c>
      <c r="BP256" s="6">
        <f t="shared" si="169"/>
        <v>0</v>
      </c>
      <c r="BQ256" s="7">
        <f t="shared" si="170"/>
        <v>0</v>
      </c>
      <c r="BR256" s="8">
        <v>7.99</v>
      </c>
      <c r="BS256" s="5">
        <v>7.99</v>
      </c>
      <c r="BT256" s="6">
        <f t="shared" si="171"/>
        <v>0</v>
      </c>
      <c r="BU256" s="7">
        <f t="shared" si="172"/>
        <v>0</v>
      </c>
      <c r="BV256">
        <f t="shared" si="174"/>
        <v>7.69</v>
      </c>
      <c r="BW256">
        <f t="shared" si="174"/>
        <v>7.49</v>
      </c>
      <c r="BX256">
        <f t="shared" si="175"/>
        <v>9.9499999999999993</v>
      </c>
      <c r="BY256">
        <f t="shared" si="175"/>
        <v>9.9499999999999993</v>
      </c>
      <c r="BZ256">
        <f t="shared" si="176"/>
        <v>8.09</v>
      </c>
      <c r="CA256">
        <f t="shared" si="176"/>
        <v>8.08</v>
      </c>
      <c r="CB256">
        <f t="shared" si="177"/>
        <v>0.47</v>
      </c>
      <c r="CC256">
        <f t="shared" si="177"/>
        <v>0.48</v>
      </c>
      <c r="CD256">
        <f t="shared" si="179"/>
        <v>2.2599999999999998</v>
      </c>
      <c r="CE256">
        <f t="shared" si="179"/>
        <v>2.46</v>
      </c>
      <c r="CF256">
        <f t="shared" si="178"/>
        <v>27.9</v>
      </c>
      <c r="CG256">
        <f t="shared" si="178"/>
        <v>30.4</v>
      </c>
      <c r="CH256" s="20" t="b">
        <f t="shared" si="173"/>
        <v>1</v>
      </c>
    </row>
    <row r="257" spans="1:86" x14ac:dyDescent="0.25">
      <c r="A257" s="31" t="s">
        <v>329</v>
      </c>
      <c r="B257" s="31" t="s">
        <v>307</v>
      </c>
      <c r="C257" s="32">
        <v>60299</v>
      </c>
      <c r="D257" s="32" t="b">
        <f t="shared" si="138"/>
        <v>1</v>
      </c>
      <c r="E257" s="32" t="b">
        <f t="shared" si="138"/>
        <v>1</v>
      </c>
      <c r="F257" s="4">
        <v>19.989999999999998</v>
      </c>
      <c r="G257" s="5">
        <v>19.989999999999998</v>
      </c>
      <c r="H257" s="6">
        <f t="shared" si="139"/>
        <v>0</v>
      </c>
      <c r="I257" s="7">
        <f t="shared" si="140"/>
        <v>0</v>
      </c>
      <c r="J257" s="8">
        <v>19.989999999999998</v>
      </c>
      <c r="K257" s="5">
        <v>19.989999999999998</v>
      </c>
      <c r="L257" s="6">
        <f t="shared" si="141"/>
        <v>0</v>
      </c>
      <c r="M257" s="7">
        <f t="shared" si="142"/>
        <v>0</v>
      </c>
      <c r="N257" s="8">
        <v>19.989999999999998</v>
      </c>
      <c r="O257" s="5">
        <v>19.989999999999998</v>
      </c>
      <c r="P257" s="6">
        <f t="shared" si="143"/>
        <v>0</v>
      </c>
      <c r="Q257" s="7">
        <f t="shared" si="144"/>
        <v>0</v>
      </c>
      <c r="R257" s="8">
        <v>24.95</v>
      </c>
      <c r="S257" s="5">
        <v>24.95</v>
      </c>
      <c r="T257" s="6">
        <f t="shared" si="145"/>
        <v>0</v>
      </c>
      <c r="U257" s="7">
        <f t="shared" si="146"/>
        <v>0</v>
      </c>
      <c r="V257" s="8">
        <v>19.989999999999998</v>
      </c>
      <c r="W257" s="5">
        <v>19.989999999999998</v>
      </c>
      <c r="X257" s="6">
        <f t="shared" si="147"/>
        <v>0</v>
      </c>
      <c r="Y257" s="7">
        <f t="shared" si="148"/>
        <v>0</v>
      </c>
      <c r="Z257" s="8">
        <v>19.989999999999998</v>
      </c>
      <c r="AA257" s="5">
        <v>19.989999999999998</v>
      </c>
      <c r="AB257" s="6">
        <f t="shared" si="149"/>
        <v>0</v>
      </c>
      <c r="AC257" s="7">
        <f t="shared" si="150"/>
        <v>0</v>
      </c>
      <c r="AD257" s="8">
        <v>19.989999999999998</v>
      </c>
      <c r="AE257" s="5">
        <v>19.989999999999998</v>
      </c>
      <c r="AF257" s="6">
        <f t="shared" si="151"/>
        <v>0</v>
      </c>
      <c r="AG257" s="7">
        <f t="shared" si="152"/>
        <v>0</v>
      </c>
      <c r="AH257" s="8">
        <v>19.989999999999998</v>
      </c>
      <c r="AI257" s="5">
        <v>19.989999999999998</v>
      </c>
      <c r="AJ257" s="6">
        <f t="shared" si="153"/>
        <v>0</v>
      </c>
      <c r="AK257" s="7">
        <f t="shared" si="154"/>
        <v>0</v>
      </c>
      <c r="AL257" s="8">
        <v>19.989999999999998</v>
      </c>
      <c r="AM257" s="5">
        <v>19.989999999999998</v>
      </c>
      <c r="AN257" s="6">
        <f t="shared" si="155"/>
        <v>0</v>
      </c>
      <c r="AO257" s="7">
        <f t="shared" si="156"/>
        <v>0</v>
      </c>
      <c r="AP257" s="8">
        <v>19.989999999999998</v>
      </c>
      <c r="AQ257" s="5">
        <v>19.989999999999998</v>
      </c>
      <c r="AR257" s="6">
        <f t="shared" si="157"/>
        <v>0</v>
      </c>
      <c r="AS257" s="7">
        <f t="shared" si="158"/>
        <v>0</v>
      </c>
      <c r="AT257" s="8">
        <v>19.989999999999998</v>
      </c>
      <c r="AU257" s="5">
        <v>19.989999999999998</v>
      </c>
      <c r="AV257" s="6">
        <f t="shared" si="159"/>
        <v>0</v>
      </c>
      <c r="AW257" s="7">
        <f t="shared" si="160"/>
        <v>0</v>
      </c>
      <c r="AX257" s="8">
        <v>19.989999999999998</v>
      </c>
      <c r="AY257" s="5">
        <v>19.989999999999998</v>
      </c>
      <c r="AZ257" s="6">
        <f t="shared" si="161"/>
        <v>0</v>
      </c>
      <c r="BA257" s="7">
        <f t="shared" si="162"/>
        <v>0</v>
      </c>
      <c r="BB257" s="8">
        <v>19.989999999999998</v>
      </c>
      <c r="BC257" s="5">
        <v>19.989999999999998</v>
      </c>
      <c r="BD257" s="6">
        <f t="shared" si="163"/>
        <v>0</v>
      </c>
      <c r="BE257" s="7">
        <f t="shared" si="164"/>
        <v>0</v>
      </c>
      <c r="BF257" s="8">
        <v>19.989999999999998</v>
      </c>
      <c r="BG257" s="5">
        <v>19.989999999999998</v>
      </c>
      <c r="BH257" s="6">
        <f t="shared" si="165"/>
        <v>0</v>
      </c>
      <c r="BI257" s="7">
        <f t="shared" si="166"/>
        <v>0</v>
      </c>
      <c r="BJ257" s="8">
        <v>19.489999999999998</v>
      </c>
      <c r="BK257" s="5">
        <v>18.489999999999998</v>
      </c>
      <c r="BL257" s="6">
        <f t="shared" si="167"/>
        <v>-1</v>
      </c>
      <c r="BM257" s="7">
        <f t="shared" si="168"/>
        <v>-5.0999999999999996</v>
      </c>
      <c r="BN257" s="8">
        <v>21.99</v>
      </c>
      <c r="BO257" s="5">
        <v>21.99</v>
      </c>
      <c r="BP257" s="6">
        <f t="shared" si="169"/>
        <v>0</v>
      </c>
      <c r="BQ257" s="7">
        <f t="shared" si="170"/>
        <v>0</v>
      </c>
      <c r="BR257" s="8">
        <v>19.989999999999998</v>
      </c>
      <c r="BS257" s="5">
        <v>19.989999999999998</v>
      </c>
      <c r="BT257" s="6">
        <f t="shared" si="171"/>
        <v>0</v>
      </c>
      <c r="BU257" s="7">
        <f t="shared" si="172"/>
        <v>0</v>
      </c>
      <c r="BV257">
        <f t="shared" si="174"/>
        <v>19.489999999999998</v>
      </c>
      <c r="BW257">
        <f t="shared" si="174"/>
        <v>18.489999999999998</v>
      </c>
      <c r="BX257">
        <f t="shared" si="175"/>
        <v>24.95</v>
      </c>
      <c r="BY257">
        <f t="shared" si="175"/>
        <v>24.95</v>
      </c>
      <c r="BZ257">
        <f t="shared" si="176"/>
        <v>20.37</v>
      </c>
      <c r="CA257">
        <f t="shared" si="176"/>
        <v>20.309999999999999</v>
      </c>
      <c r="CB257">
        <f t="shared" si="177"/>
        <v>1.25</v>
      </c>
      <c r="CC257">
        <f t="shared" si="177"/>
        <v>1.31</v>
      </c>
      <c r="CD257">
        <f t="shared" si="179"/>
        <v>5.46</v>
      </c>
      <c r="CE257">
        <f t="shared" si="179"/>
        <v>6.46</v>
      </c>
      <c r="CF257">
        <f t="shared" si="178"/>
        <v>26.8</v>
      </c>
      <c r="CG257">
        <f t="shared" si="178"/>
        <v>31.8</v>
      </c>
      <c r="CH257" s="20" t="b">
        <f t="shared" si="173"/>
        <v>1</v>
      </c>
    </row>
    <row r="258" spans="1:86" x14ac:dyDescent="0.25">
      <c r="A258" s="31" t="s">
        <v>330</v>
      </c>
      <c r="B258" s="31" t="s">
        <v>307</v>
      </c>
      <c r="C258" s="32">
        <v>60300</v>
      </c>
      <c r="D258" s="32" t="b">
        <f t="shared" si="138"/>
        <v>1</v>
      </c>
      <c r="E258" s="32" t="b">
        <f t="shared" si="138"/>
        <v>1</v>
      </c>
      <c r="F258" s="4">
        <v>9.99</v>
      </c>
      <c r="G258" s="5">
        <v>9.99</v>
      </c>
      <c r="H258" s="6">
        <f t="shared" si="139"/>
        <v>0</v>
      </c>
      <c r="I258" s="7">
        <f t="shared" si="140"/>
        <v>0</v>
      </c>
      <c r="J258" s="8">
        <v>9.99</v>
      </c>
      <c r="K258" s="5">
        <v>9.99</v>
      </c>
      <c r="L258" s="6">
        <f t="shared" si="141"/>
        <v>0</v>
      </c>
      <c r="M258" s="7">
        <f t="shared" si="142"/>
        <v>0</v>
      </c>
      <c r="N258" s="8">
        <v>10.99</v>
      </c>
      <c r="O258" s="5">
        <v>9.99</v>
      </c>
      <c r="P258" s="6">
        <f t="shared" si="143"/>
        <v>-1</v>
      </c>
      <c r="Q258" s="7">
        <f t="shared" si="144"/>
        <v>-9.1</v>
      </c>
      <c r="R258" s="8">
        <v>12.95</v>
      </c>
      <c r="S258" s="5">
        <v>12.95</v>
      </c>
      <c r="T258" s="6">
        <f t="shared" si="145"/>
        <v>0</v>
      </c>
      <c r="U258" s="7">
        <f t="shared" si="146"/>
        <v>0</v>
      </c>
      <c r="V258" s="8">
        <v>9.99</v>
      </c>
      <c r="W258" s="5">
        <v>9.99</v>
      </c>
      <c r="X258" s="6">
        <f t="shared" si="147"/>
        <v>0</v>
      </c>
      <c r="Y258" s="7">
        <f t="shared" si="148"/>
        <v>0</v>
      </c>
      <c r="Z258" s="8">
        <v>9.99</v>
      </c>
      <c r="AA258" s="5">
        <v>9.99</v>
      </c>
      <c r="AB258" s="6">
        <f t="shared" si="149"/>
        <v>0</v>
      </c>
      <c r="AC258" s="7">
        <f t="shared" si="150"/>
        <v>0</v>
      </c>
      <c r="AD258" s="8">
        <v>9.99</v>
      </c>
      <c r="AE258" s="5">
        <v>9.99</v>
      </c>
      <c r="AF258" s="6">
        <f t="shared" si="151"/>
        <v>0</v>
      </c>
      <c r="AG258" s="7">
        <f t="shared" si="152"/>
        <v>0</v>
      </c>
      <c r="AH258" s="8">
        <v>9.99</v>
      </c>
      <c r="AI258" s="5">
        <v>9.99</v>
      </c>
      <c r="AJ258" s="6">
        <f t="shared" si="153"/>
        <v>0</v>
      </c>
      <c r="AK258" s="7">
        <f t="shared" si="154"/>
        <v>0</v>
      </c>
      <c r="AL258" s="8">
        <v>10.99</v>
      </c>
      <c r="AM258" s="5">
        <v>9.99</v>
      </c>
      <c r="AN258" s="6">
        <f t="shared" si="155"/>
        <v>-1</v>
      </c>
      <c r="AO258" s="7">
        <f t="shared" si="156"/>
        <v>-9.1</v>
      </c>
      <c r="AP258" s="8">
        <v>10.99</v>
      </c>
      <c r="AQ258" s="5">
        <v>9.99</v>
      </c>
      <c r="AR258" s="6">
        <f t="shared" si="157"/>
        <v>-1</v>
      </c>
      <c r="AS258" s="7">
        <f t="shared" si="158"/>
        <v>-9.1</v>
      </c>
      <c r="AT258" s="8">
        <v>9.99</v>
      </c>
      <c r="AU258" s="5">
        <v>9.99</v>
      </c>
      <c r="AV258" s="6">
        <f t="shared" si="159"/>
        <v>0</v>
      </c>
      <c r="AW258" s="7">
        <f t="shared" si="160"/>
        <v>0</v>
      </c>
      <c r="AX258" s="8">
        <v>9.99</v>
      </c>
      <c r="AY258" s="5">
        <v>9.99</v>
      </c>
      <c r="AZ258" s="6">
        <f t="shared" si="161"/>
        <v>0</v>
      </c>
      <c r="BA258" s="7">
        <f t="shared" si="162"/>
        <v>0</v>
      </c>
      <c r="BB258" s="8">
        <v>9.99</v>
      </c>
      <c r="BC258" s="5">
        <v>9.99</v>
      </c>
      <c r="BD258" s="6">
        <f t="shared" si="163"/>
        <v>0</v>
      </c>
      <c r="BE258" s="7">
        <f t="shared" si="164"/>
        <v>0</v>
      </c>
      <c r="BF258" s="8">
        <v>9.99</v>
      </c>
      <c r="BG258" s="5">
        <v>9.99</v>
      </c>
      <c r="BH258" s="6">
        <f t="shared" si="165"/>
        <v>0</v>
      </c>
      <c r="BI258" s="7">
        <f t="shared" si="166"/>
        <v>0</v>
      </c>
      <c r="BJ258" s="8">
        <v>9.49</v>
      </c>
      <c r="BK258" s="5">
        <v>9.2899999999999991</v>
      </c>
      <c r="BL258" s="6">
        <f t="shared" si="167"/>
        <v>-0.20000000000000107</v>
      </c>
      <c r="BM258" s="7">
        <f t="shared" si="168"/>
        <v>-2.1</v>
      </c>
      <c r="BN258" s="8">
        <v>9.99</v>
      </c>
      <c r="BO258" s="5">
        <v>9.99</v>
      </c>
      <c r="BP258" s="6">
        <f t="shared" si="169"/>
        <v>0</v>
      </c>
      <c r="BQ258" s="7">
        <f t="shared" si="170"/>
        <v>0</v>
      </c>
      <c r="BR258" s="8">
        <v>9.99</v>
      </c>
      <c r="BS258" s="5">
        <v>9.99</v>
      </c>
      <c r="BT258" s="6">
        <f t="shared" si="171"/>
        <v>0</v>
      </c>
      <c r="BU258" s="7">
        <f t="shared" si="172"/>
        <v>0</v>
      </c>
      <c r="BV258">
        <f t="shared" si="174"/>
        <v>9.49</v>
      </c>
      <c r="BW258">
        <f t="shared" si="174"/>
        <v>9.2899999999999991</v>
      </c>
      <c r="BX258">
        <f t="shared" si="175"/>
        <v>12.95</v>
      </c>
      <c r="BY258">
        <f t="shared" si="175"/>
        <v>12.95</v>
      </c>
      <c r="BZ258">
        <f t="shared" si="176"/>
        <v>10.31</v>
      </c>
      <c r="CA258">
        <f t="shared" si="176"/>
        <v>10.119999999999999</v>
      </c>
      <c r="CB258">
        <f t="shared" si="177"/>
        <v>0.78</v>
      </c>
      <c r="CC258">
        <f t="shared" si="177"/>
        <v>0.73</v>
      </c>
      <c r="CD258">
        <f t="shared" si="179"/>
        <v>3.46</v>
      </c>
      <c r="CE258">
        <f t="shared" si="179"/>
        <v>3.66</v>
      </c>
      <c r="CF258">
        <f t="shared" si="178"/>
        <v>33.6</v>
      </c>
      <c r="CG258">
        <f t="shared" si="178"/>
        <v>36.200000000000003</v>
      </c>
      <c r="CH258" s="20" t="b">
        <f t="shared" si="173"/>
        <v>1</v>
      </c>
    </row>
    <row r="259" spans="1:86" x14ac:dyDescent="0.25">
      <c r="A259" s="31" t="s">
        <v>331</v>
      </c>
      <c r="B259" s="31" t="s">
        <v>307</v>
      </c>
      <c r="C259" s="32">
        <v>60301</v>
      </c>
      <c r="D259" s="32" t="b">
        <f t="shared" si="138"/>
        <v>1</v>
      </c>
      <c r="E259" s="32" t="b">
        <f t="shared" si="138"/>
        <v>1</v>
      </c>
      <c r="F259" s="4">
        <v>44.99</v>
      </c>
      <c r="G259" s="5">
        <v>44.99</v>
      </c>
      <c r="H259" s="6">
        <f t="shared" si="139"/>
        <v>0</v>
      </c>
      <c r="I259" s="7">
        <f t="shared" si="140"/>
        <v>0</v>
      </c>
      <c r="J259" s="8">
        <v>44.99</v>
      </c>
      <c r="K259" s="5">
        <v>44.99</v>
      </c>
      <c r="L259" s="6">
        <f t="shared" si="141"/>
        <v>0</v>
      </c>
      <c r="M259" s="7">
        <f t="shared" si="142"/>
        <v>0</v>
      </c>
      <c r="N259" s="8">
        <v>49.99</v>
      </c>
      <c r="O259" s="5">
        <v>49.99</v>
      </c>
      <c r="P259" s="6">
        <f t="shared" si="143"/>
        <v>0</v>
      </c>
      <c r="Q259" s="7">
        <f t="shared" si="144"/>
        <v>0</v>
      </c>
      <c r="R259" s="8">
        <v>54.95</v>
      </c>
      <c r="S259" s="5">
        <v>54.95</v>
      </c>
      <c r="T259" s="6">
        <f t="shared" si="145"/>
        <v>0</v>
      </c>
      <c r="U259" s="7">
        <f t="shared" si="146"/>
        <v>0</v>
      </c>
      <c r="V259" s="8">
        <v>44.99</v>
      </c>
      <c r="W259" s="5">
        <v>44.99</v>
      </c>
      <c r="X259" s="6">
        <f t="shared" si="147"/>
        <v>0</v>
      </c>
      <c r="Y259" s="7">
        <f t="shared" si="148"/>
        <v>0</v>
      </c>
      <c r="Z259" s="8">
        <v>44.99</v>
      </c>
      <c r="AA259" s="5">
        <v>44.99</v>
      </c>
      <c r="AB259" s="6">
        <f t="shared" si="149"/>
        <v>0</v>
      </c>
      <c r="AC259" s="7">
        <f t="shared" si="150"/>
        <v>0</v>
      </c>
      <c r="AD259" s="8">
        <v>44.99</v>
      </c>
      <c r="AE259" s="5">
        <v>44.99</v>
      </c>
      <c r="AF259" s="6">
        <f t="shared" si="151"/>
        <v>0</v>
      </c>
      <c r="AG259" s="7">
        <f t="shared" si="152"/>
        <v>0</v>
      </c>
      <c r="AH259" s="8">
        <v>44.99</v>
      </c>
      <c r="AI259" s="5">
        <v>44.99</v>
      </c>
      <c r="AJ259" s="6">
        <f t="shared" si="153"/>
        <v>0</v>
      </c>
      <c r="AK259" s="7">
        <f t="shared" si="154"/>
        <v>0</v>
      </c>
      <c r="AL259" s="8">
        <v>49.99</v>
      </c>
      <c r="AM259" s="5">
        <v>49.99</v>
      </c>
      <c r="AN259" s="6">
        <f t="shared" si="155"/>
        <v>0</v>
      </c>
      <c r="AO259" s="7">
        <f t="shared" si="156"/>
        <v>0</v>
      </c>
      <c r="AP259" s="8">
        <v>49.99</v>
      </c>
      <c r="AQ259" s="5">
        <v>49.99</v>
      </c>
      <c r="AR259" s="6">
        <f t="shared" si="157"/>
        <v>0</v>
      </c>
      <c r="AS259" s="7">
        <f t="shared" si="158"/>
        <v>0</v>
      </c>
      <c r="AT259" s="8">
        <v>44.99</v>
      </c>
      <c r="AU259" s="5">
        <v>44.99</v>
      </c>
      <c r="AV259" s="6">
        <f t="shared" si="159"/>
        <v>0</v>
      </c>
      <c r="AW259" s="7">
        <f t="shared" si="160"/>
        <v>0</v>
      </c>
      <c r="AX259" s="8">
        <v>44.99</v>
      </c>
      <c r="AY259" s="5">
        <v>44.99</v>
      </c>
      <c r="AZ259" s="6">
        <f t="shared" si="161"/>
        <v>0</v>
      </c>
      <c r="BA259" s="7">
        <f t="shared" si="162"/>
        <v>0</v>
      </c>
      <c r="BB259" s="8">
        <v>44.99</v>
      </c>
      <c r="BC259" s="5">
        <v>44.99</v>
      </c>
      <c r="BD259" s="6">
        <f t="shared" si="163"/>
        <v>0</v>
      </c>
      <c r="BE259" s="7">
        <f t="shared" si="164"/>
        <v>0</v>
      </c>
      <c r="BF259" s="8">
        <v>44.99</v>
      </c>
      <c r="BG259" s="5">
        <v>44.99</v>
      </c>
      <c r="BH259" s="6">
        <f t="shared" si="165"/>
        <v>0</v>
      </c>
      <c r="BI259" s="7">
        <f t="shared" si="166"/>
        <v>0</v>
      </c>
      <c r="BJ259" s="8">
        <v>44.49</v>
      </c>
      <c r="BK259" s="5">
        <v>44.49</v>
      </c>
      <c r="BL259" s="6">
        <f t="shared" si="167"/>
        <v>0</v>
      </c>
      <c r="BM259" s="7">
        <f t="shared" si="168"/>
        <v>0</v>
      </c>
      <c r="BN259" s="8">
        <v>44.99</v>
      </c>
      <c r="BO259" s="5">
        <v>44.99</v>
      </c>
      <c r="BP259" s="6">
        <f t="shared" si="169"/>
        <v>0</v>
      </c>
      <c r="BQ259" s="7">
        <f t="shared" si="170"/>
        <v>0</v>
      </c>
      <c r="BR259" s="8">
        <v>44.99</v>
      </c>
      <c r="BS259" s="5">
        <v>44.99</v>
      </c>
      <c r="BT259" s="6">
        <f t="shared" si="171"/>
        <v>0</v>
      </c>
      <c r="BU259" s="7">
        <f t="shared" si="172"/>
        <v>0</v>
      </c>
      <c r="BV259">
        <f t="shared" si="174"/>
        <v>44.49</v>
      </c>
      <c r="BW259">
        <f t="shared" si="174"/>
        <v>44.49</v>
      </c>
      <c r="BX259">
        <f t="shared" si="175"/>
        <v>54.95</v>
      </c>
      <c r="BY259">
        <f t="shared" si="175"/>
        <v>54.95</v>
      </c>
      <c r="BZ259">
        <f t="shared" si="176"/>
        <v>46.43</v>
      </c>
      <c r="CA259">
        <f t="shared" si="176"/>
        <v>46.43</v>
      </c>
      <c r="CB259">
        <f t="shared" si="177"/>
        <v>2.86</v>
      </c>
      <c r="CC259">
        <f t="shared" si="177"/>
        <v>2.86</v>
      </c>
      <c r="CD259">
        <f t="shared" si="179"/>
        <v>10.46</v>
      </c>
      <c r="CE259">
        <f t="shared" si="179"/>
        <v>10.46</v>
      </c>
      <c r="CF259">
        <f t="shared" si="178"/>
        <v>22.5</v>
      </c>
      <c r="CG259">
        <f t="shared" si="178"/>
        <v>22.5</v>
      </c>
      <c r="CH259" s="20" t="b">
        <f t="shared" si="173"/>
        <v>0</v>
      </c>
    </row>
    <row r="260" spans="1:86" x14ac:dyDescent="0.25">
      <c r="A260" s="31" t="s">
        <v>332</v>
      </c>
      <c r="B260" s="31" t="s">
        <v>307</v>
      </c>
      <c r="C260" s="32">
        <v>60302</v>
      </c>
      <c r="D260" s="32" t="b">
        <f t="shared" si="138"/>
        <v>1</v>
      </c>
      <c r="E260" s="32" t="b">
        <f t="shared" si="138"/>
        <v>1</v>
      </c>
      <c r="F260" s="4">
        <v>89.99</v>
      </c>
      <c r="G260" s="5">
        <v>89.99</v>
      </c>
      <c r="H260" s="6">
        <f t="shared" si="139"/>
        <v>0</v>
      </c>
      <c r="I260" s="7">
        <f t="shared" si="140"/>
        <v>0</v>
      </c>
      <c r="J260" s="8">
        <v>89.99</v>
      </c>
      <c r="K260" s="5">
        <v>89.99</v>
      </c>
      <c r="L260" s="6">
        <f t="shared" si="141"/>
        <v>0</v>
      </c>
      <c r="M260" s="7">
        <f t="shared" si="142"/>
        <v>0</v>
      </c>
      <c r="N260" s="8">
        <v>99.99</v>
      </c>
      <c r="O260" s="5">
        <v>99.99</v>
      </c>
      <c r="P260" s="6">
        <f t="shared" si="143"/>
        <v>0</v>
      </c>
      <c r="Q260" s="7">
        <f t="shared" si="144"/>
        <v>0</v>
      </c>
      <c r="R260" s="8">
        <v>114.95</v>
      </c>
      <c r="S260" s="5">
        <v>114.95</v>
      </c>
      <c r="T260" s="6">
        <f t="shared" si="145"/>
        <v>0</v>
      </c>
      <c r="U260" s="7">
        <f t="shared" si="146"/>
        <v>0</v>
      </c>
      <c r="V260" s="8">
        <v>89.99</v>
      </c>
      <c r="W260" s="5">
        <v>89.99</v>
      </c>
      <c r="X260" s="6">
        <f t="shared" si="147"/>
        <v>0</v>
      </c>
      <c r="Y260" s="7">
        <f t="shared" si="148"/>
        <v>0</v>
      </c>
      <c r="Z260" s="8">
        <v>99.99</v>
      </c>
      <c r="AA260" s="5">
        <v>99.99</v>
      </c>
      <c r="AB260" s="6">
        <f t="shared" si="149"/>
        <v>0</v>
      </c>
      <c r="AC260" s="7">
        <f t="shared" si="150"/>
        <v>0</v>
      </c>
      <c r="AD260" s="8">
        <v>84.99</v>
      </c>
      <c r="AE260" s="5">
        <v>89.99</v>
      </c>
      <c r="AF260" s="6">
        <f t="shared" si="151"/>
        <v>5</v>
      </c>
      <c r="AG260" s="7">
        <f t="shared" si="152"/>
        <v>5.9</v>
      </c>
      <c r="AH260" s="8">
        <v>89.99</v>
      </c>
      <c r="AI260" s="5">
        <v>89.99</v>
      </c>
      <c r="AJ260" s="6">
        <f t="shared" si="153"/>
        <v>0</v>
      </c>
      <c r="AK260" s="7">
        <f t="shared" si="154"/>
        <v>0</v>
      </c>
      <c r="AL260" s="8">
        <v>99.99</v>
      </c>
      <c r="AM260" s="5">
        <v>99.99</v>
      </c>
      <c r="AN260" s="6">
        <f t="shared" si="155"/>
        <v>0</v>
      </c>
      <c r="AO260" s="7">
        <f t="shared" si="156"/>
        <v>0</v>
      </c>
      <c r="AP260" s="8">
        <v>99.99</v>
      </c>
      <c r="AQ260" s="5">
        <v>99.99</v>
      </c>
      <c r="AR260" s="6">
        <f t="shared" si="157"/>
        <v>0</v>
      </c>
      <c r="AS260" s="7">
        <f t="shared" si="158"/>
        <v>0</v>
      </c>
      <c r="AT260" s="8">
        <v>89.99</v>
      </c>
      <c r="AU260" s="5">
        <v>89.99</v>
      </c>
      <c r="AV260" s="6">
        <f t="shared" si="159"/>
        <v>0</v>
      </c>
      <c r="AW260" s="7">
        <f t="shared" si="160"/>
        <v>0</v>
      </c>
      <c r="AX260" s="8">
        <v>89.99</v>
      </c>
      <c r="AY260" s="5">
        <v>89.99</v>
      </c>
      <c r="AZ260" s="6">
        <f t="shared" si="161"/>
        <v>0</v>
      </c>
      <c r="BA260" s="7">
        <f t="shared" si="162"/>
        <v>0</v>
      </c>
      <c r="BB260" s="8">
        <v>89.99</v>
      </c>
      <c r="BC260" s="5">
        <v>89.99</v>
      </c>
      <c r="BD260" s="6">
        <f t="shared" si="163"/>
        <v>0</v>
      </c>
      <c r="BE260" s="7">
        <f t="shared" si="164"/>
        <v>0</v>
      </c>
      <c r="BF260" s="8">
        <v>89.99</v>
      </c>
      <c r="BG260" s="5">
        <v>89.99</v>
      </c>
      <c r="BH260" s="6">
        <f t="shared" si="165"/>
        <v>0</v>
      </c>
      <c r="BI260" s="7">
        <f t="shared" si="166"/>
        <v>0</v>
      </c>
      <c r="BJ260" s="8">
        <v>91.99</v>
      </c>
      <c r="BK260" s="5">
        <v>87.99</v>
      </c>
      <c r="BL260" s="6">
        <f t="shared" si="167"/>
        <v>-4</v>
      </c>
      <c r="BM260" s="7">
        <f t="shared" si="168"/>
        <v>-4.3</v>
      </c>
      <c r="BN260" s="8">
        <v>99.99</v>
      </c>
      <c r="BO260" s="5">
        <v>99.99</v>
      </c>
      <c r="BP260" s="6">
        <f t="shared" si="169"/>
        <v>0</v>
      </c>
      <c r="BQ260" s="7">
        <f t="shared" si="170"/>
        <v>0</v>
      </c>
      <c r="BR260" s="8">
        <v>89.99</v>
      </c>
      <c r="BS260" s="5">
        <v>89.99</v>
      </c>
      <c r="BT260" s="6">
        <f t="shared" si="171"/>
        <v>0</v>
      </c>
      <c r="BU260" s="7">
        <f t="shared" si="172"/>
        <v>0</v>
      </c>
      <c r="BV260">
        <f t="shared" si="174"/>
        <v>84.99</v>
      </c>
      <c r="BW260">
        <f t="shared" si="174"/>
        <v>87.99</v>
      </c>
      <c r="BX260">
        <f t="shared" si="175"/>
        <v>114.95</v>
      </c>
      <c r="BY260">
        <f t="shared" si="175"/>
        <v>114.95</v>
      </c>
      <c r="BZ260">
        <f t="shared" si="176"/>
        <v>94.22</v>
      </c>
      <c r="CA260">
        <f t="shared" si="176"/>
        <v>94.28</v>
      </c>
      <c r="CB260">
        <f t="shared" si="177"/>
        <v>7.06</v>
      </c>
      <c r="CC260">
        <f t="shared" si="177"/>
        <v>6.92</v>
      </c>
      <c r="CD260">
        <f t="shared" si="179"/>
        <v>29.96</v>
      </c>
      <c r="CE260">
        <f t="shared" si="179"/>
        <v>26.96</v>
      </c>
      <c r="CF260">
        <f t="shared" si="178"/>
        <v>31.8</v>
      </c>
      <c r="CG260">
        <f t="shared" si="178"/>
        <v>28.6</v>
      </c>
      <c r="CH260" s="20" t="b">
        <f t="shared" si="173"/>
        <v>1</v>
      </c>
    </row>
    <row r="261" spans="1:86" x14ac:dyDescent="0.25">
      <c r="A261" s="31" t="s">
        <v>333</v>
      </c>
      <c r="B261" s="31" t="s">
        <v>307</v>
      </c>
      <c r="C261" s="32">
        <v>60304</v>
      </c>
      <c r="D261" s="32" t="b">
        <f t="shared" ref="D261:E324" si="180">IF(AND(F261&lt;&gt;"",J261&lt;&gt;"",N261&lt;&gt;"",R261&lt;&gt;"",V261&lt;&gt;"",Z261&lt;&gt;"",AD261&lt;&gt;"",AH261&lt;&gt;"",AL261&lt;&gt;"",AP261&lt;&gt;"",AT261&lt;&gt;"",AX261&lt;&gt;"",BB261&lt;&gt;"",BF261&lt;&gt;"",BJ261&lt;&gt;"",BN261&lt;&gt;"",BR261&lt;&gt;""),TRUE,FALSE)</f>
        <v>1</v>
      </c>
      <c r="E261" s="32" t="b">
        <f t="shared" si="180"/>
        <v>1</v>
      </c>
      <c r="F261" s="4">
        <v>19.989999999999998</v>
      </c>
      <c r="G261" s="5">
        <v>19.989999999999998</v>
      </c>
      <c r="H261" s="6">
        <f t="shared" ref="H261:H324" si="181">IF(AND(F261&gt;0,G261&gt;0),G261-F261,"")</f>
        <v>0</v>
      </c>
      <c r="I261" s="7">
        <f t="shared" ref="I261:I324" si="182">IF(AND(F261&gt;0,G261&gt;0),ROUND(100*(G261/F261-1),1),"")</f>
        <v>0</v>
      </c>
      <c r="J261" s="8">
        <v>19.989999999999998</v>
      </c>
      <c r="K261" s="5">
        <v>19.989999999999998</v>
      </c>
      <c r="L261" s="6">
        <f t="shared" ref="L261:L324" si="183">IF(AND(J261&gt;0,K261&gt;0),K261-J261,"")</f>
        <v>0</v>
      </c>
      <c r="M261" s="7">
        <f t="shared" ref="M261:M324" si="184">IF(AND(J261&gt;0,K261&gt;0),ROUND(100*(K261/J261-1),1),"")</f>
        <v>0</v>
      </c>
      <c r="N261" s="8">
        <v>19.989999999999998</v>
      </c>
      <c r="O261" s="5">
        <v>19.989999999999998</v>
      </c>
      <c r="P261" s="6">
        <f t="shared" ref="P261:P324" si="185">IF(AND(N261&gt;0,O261&gt;0),O261-N261,"")</f>
        <v>0</v>
      </c>
      <c r="Q261" s="7">
        <f t="shared" ref="Q261:Q324" si="186">IF(AND(N261&gt;0,O261&gt;0),ROUND(100*(O261/N261-1),1),"")</f>
        <v>0</v>
      </c>
      <c r="R261" s="8">
        <v>24.95</v>
      </c>
      <c r="S261" s="5">
        <v>24.95</v>
      </c>
      <c r="T261" s="6">
        <f t="shared" ref="T261:T324" si="187">IF(AND(R261&gt;0,S261&gt;0),S261-R261,"")</f>
        <v>0</v>
      </c>
      <c r="U261" s="7">
        <f t="shared" ref="U261:U324" si="188">IF(AND(R261&gt;0,S261&gt;0),ROUND(100*(S261/R261-1),1),"")</f>
        <v>0</v>
      </c>
      <c r="V261" s="8">
        <v>19.989999999999998</v>
      </c>
      <c r="W261" s="5">
        <v>19.989999999999998</v>
      </c>
      <c r="X261" s="6">
        <f t="shared" ref="X261:X324" si="189">IF(AND(V261&gt;0,W261&gt;0),W261-V261,"")</f>
        <v>0</v>
      </c>
      <c r="Y261" s="7">
        <f t="shared" ref="Y261:Y324" si="190">IF(AND(V261&gt;0,W261&gt;0),ROUND(100*(W261/V261-1),1),"")</f>
        <v>0</v>
      </c>
      <c r="Z261" s="8">
        <v>19.989999999999998</v>
      </c>
      <c r="AA261" s="5">
        <v>19.989999999999998</v>
      </c>
      <c r="AB261" s="6">
        <f t="shared" ref="AB261:AB324" si="191">IF(AND(Z261&gt;0,AA261&gt;0),AA261-Z261,"")</f>
        <v>0</v>
      </c>
      <c r="AC261" s="7">
        <f t="shared" ref="AC261:AC324" si="192">IF(AND(Z261&gt;0,AA261&gt;0),ROUND(100*(AA261/Z261-1),1),"")</f>
        <v>0</v>
      </c>
      <c r="AD261" s="8">
        <v>19.989999999999998</v>
      </c>
      <c r="AE261" s="5">
        <v>19.989999999999998</v>
      </c>
      <c r="AF261" s="6">
        <f t="shared" ref="AF261:AF324" si="193">IF(AND(AD261&gt;0,AE261&gt;0),AE261-AD261,"")</f>
        <v>0</v>
      </c>
      <c r="AG261" s="7">
        <f t="shared" ref="AG261:AG324" si="194">IF(AND(AD261&gt;0,AE261&gt;0),ROUND(100*(AE261/AD261-1),1),"")</f>
        <v>0</v>
      </c>
      <c r="AH261" s="8">
        <v>19.989999999999998</v>
      </c>
      <c r="AI261" s="5">
        <v>19.989999999999998</v>
      </c>
      <c r="AJ261" s="6">
        <f t="shared" ref="AJ261:AJ324" si="195">IF(AND(AH261&gt;0,AI261&gt;0),AI261-AH261,"")</f>
        <v>0</v>
      </c>
      <c r="AK261" s="7">
        <f t="shared" ref="AK261:AK324" si="196">IF(AND(AH261&gt;0,AI261&gt;0),ROUND(100*(AI261/AH261-1),1),"")</f>
        <v>0</v>
      </c>
      <c r="AL261" s="8">
        <v>19.989999999999998</v>
      </c>
      <c r="AM261" s="5">
        <v>19.989999999999998</v>
      </c>
      <c r="AN261" s="6">
        <f t="shared" ref="AN261:AN324" si="197">IF(AND(AL261&gt;0,AM261&gt;0),AM261-AL261,"")</f>
        <v>0</v>
      </c>
      <c r="AO261" s="7">
        <f t="shared" ref="AO261:AO324" si="198">IF(AND(AL261&gt;0,AM261&gt;0),ROUND(100*(AM261/AL261-1),1),"")</f>
        <v>0</v>
      </c>
      <c r="AP261" s="8">
        <v>19.989999999999998</v>
      </c>
      <c r="AQ261" s="5">
        <v>19.989999999999998</v>
      </c>
      <c r="AR261" s="6">
        <f t="shared" ref="AR261:AR324" si="199">IF(AND(AP261&gt;0,AQ261&gt;0),AQ261-AP261,"")</f>
        <v>0</v>
      </c>
      <c r="AS261" s="7">
        <f t="shared" ref="AS261:AS324" si="200">IF(AND(AP261&gt;0,AQ261&gt;0),ROUND(100*(AQ261/AP261-1),1),"")</f>
        <v>0</v>
      </c>
      <c r="AT261" s="8">
        <v>19.989999999999998</v>
      </c>
      <c r="AU261" s="5">
        <v>19.989999999999998</v>
      </c>
      <c r="AV261" s="6">
        <f t="shared" ref="AV261:AV324" si="201">IF(AND(AT261&gt;0,AU261&gt;0),AU261-AT261,"")</f>
        <v>0</v>
      </c>
      <c r="AW261" s="7">
        <f t="shared" ref="AW261:AW324" si="202">IF(AND(AT261&gt;0,AU261&gt;0),ROUND(100*(AU261/AT261-1),1),"")</f>
        <v>0</v>
      </c>
      <c r="AX261" s="8">
        <v>19.989999999999998</v>
      </c>
      <c r="AY261" s="5">
        <v>19.989999999999998</v>
      </c>
      <c r="AZ261" s="6">
        <f t="shared" ref="AZ261:AZ324" si="203">IF(AND(AX261&gt;0,AY261&gt;0),AY261-AX261,"")</f>
        <v>0</v>
      </c>
      <c r="BA261" s="7">
        <f t="shared" ref="BA261:BA324" si="204">IF(AND(AX261&gt;0,AY261&gt;0),ROUND(100*(AY261/AX261-1),1),"")</f>
        <v>0</v>
      </c>
      <c r="BB261" s="8">
        <v>19.989999999999998</v>
      </c>
      <c r="BC261" s="5">
        <v>19.989999999999998</v>
      </c>
      <c r="BD261" s="6">
        <f t="shared" ref="BD261:BD324" si="205">IF(AND(BB261&gt;0,BC261&gt;0),BC261-BB261,"")</f>
        <v>0</v>
      </c>
      <c r="BE261" s="7">
        <f t="shared" ref="BE261:BE324" si="206">IF(AND(BB261&gt;0,BC261&gt;0),ROUND(100*(BC261/BB261-1),1),"")</f>
        <v>0</v>
      </c>
      <c r="BF261" s="8">
        <v>19.989999999999998</v>
      </c>
      <c r="BG261" s="5">
        <v>19.989999999999998</v>
      </c>
      <c r="BH261" s="6">
        <f t="shared" ref="BH261:BH324" si="207">IF(AND(BF261&gt;0,BG261&gt;0),BG261-BF261,"")</f>
        <v>0</v>
      </c>
      <c r="BI261" s="7">
        <f t="shared" ref="BI261:BI324" si="208">IF(AND(BF261&gt;0,BG261&gt;0),ROUND(100*(BG261/BF261-1),1),"")</f>
        <v>0</v>
      </c>
      <c r="BJ261" s="8">
        <v>19.489999999999998</v>
      </c>
      <c r="BK261" s="5">
        <v>18.489999999999998</v>
      </c>
      <c r="BL261" s="6">
        <f t="shared" ref="BL261:BL324" si="209">IF(AND(BJ261&gt;0,BK261&gt;0),BK261-BJ261,"")</f>
        <v>-1</v>
      </c>
      <c r="BM261" s="7">
        <f t="shared" ref="BM261:BM324" si="210">IF(AND(BJ261&gt;0,BK261&gt;0),ROUND(100*(BK261/BJ261-1),1),"")</f>
        <v>-5.0999999999999996</v>
      </c>
      <c r="BN261" s="8">
        <v>21.99</v>
      </c>
      <c r="BO261" s="5">
        <v>21.99</v>
      </c>
      <c r="BP261" s="6">
        <f t="shared" ref="BP261:BP324" si="211">IF(AND(BN261&gt;0,BO261&gt;0),BO261-BN261,"")</f>
        <v>0</v>
      </c>
      <c r="BQ261" s="7">
        <f t="shared" ref="BQ261:BQ324" si="212">IF(AND(BN261&gt;0,BO261&gt;0),ROUND(100*(BO261/BN261-1),1),"")</f>
        <v>0</v>
      </c>
      <c r="BR261" s="8">
        <v>19.989999999999998</v>
      </c>
      <c r="BS261" s="5">
        <v>19.989999999999998</v>
      </c>
      <c r="BT261" s="6">
        <f t="shared" ref="BT261:BT324" si="213">IF(AND(BR261&gt;0,BS261&gt;0),BS261-BR261,"")</f>
        <v>0</v>
      </c>
      <c r="BU261" s="7">
        <f t="shared" ref="BU261:BU324" si="214">IF(AND(BR261&gt;0,BS261&gt;0),ROUND(100*(BS261/BR261-1),1),"")</f>
        <v>0</v>
      </c>
      <c r="BV261">
        <f t="shared" si="174"/>
        <v>19.489999999999998</v>
      </c>
      <c r="BW261">
        <f t="shared" si="174"/>
        <v>18.489999999999998</v>
      </c>
      <c r="BX261">
        <f t="shared" si="175"/>
        <v>24.95</v>
      </c>
      <c r="BY261">
        <f t="shared" si="175"/>
        <v>24.95</v>
      </c>
      <c r="BZ261">
        <f t="shared" si="176"/>
        <v>20.37</v>
      </c>
      <c r="CA261">
        <f t="shared" si="176"/>
        <v>20.309999999999999</v>
      </c>
      <c r="CB261">
        <f t="shared" si="177"/>
        <v>1.25</v>
      </c>
      <c r="CC261">
        <f t="shared" si="177"/>
        <v>1.31</v>
      </c>
      <c r="CD261">
        <f t="shared" si="179"/>
        <v>5.46</v>
      </c>
      <c r="CE261">
        <f t="shared" si="179"/>
        <v>6.46</v>
      </c>
      <c r="CF261">
        <f t="shared" si="178"/>
        <v>26.8</v>
      </c>
      <c r="CG261">
        <f t="shared" si="178"/>
        <v>31.8</v>
      </c>
      <c r="CH261" s="20" t="b">
        <f t="shared" ref="CH261:CH324" si="215">IF(AND(BW261=BV261,BY261=BX261,CA261=BZ261),FALSE,TRUE)</f>
        <v>1</v>
      </c>
    </row>
    <row r="262" spans="1:86" x14ac:dyDescent="0.25">
      <c r="A262" s="31" t="s">
        <v>334</v>
      </c>
      <c r="B262" s="31" t="s">
        <v>307</v>
      </c>
      <c r="C262" s="32">
        <v>60305</v>
      </c>
      <c r="D262" s="32" t="b">
        <f t="shared" si="180"/>
        <v>1</v>
      </c>
      <c r="E262" s="32" t="b">
        <f t="shared" si="180"/>
        <v>1</v>
      </c>
      <c r="F262" s="4">
        <v>29.99</v>
      </c>
      <c r="G262" s="5">
        <v>29.99</v>
      </c>
      <c r="H262" s="6">
        <f t="shared" si="181"/>
        <v>0</v>
      </c>
      <c r="I262" s="7">
        <f t="shared" si="182"/>
        <v>0</v>
      </c>
      <c r="J262" s="8">
        <v>29.99</v>
      </c>
      <c r="K262" s="5">
        <v>29.99</v>
      </c>
      <c r="L262" s="6">
        <f t="shared" si="183"/>
        <v>0</v>
      </c>
      <c r="M262" s="7">
        <f t="shared" si="184"/>
        <v>0</v>
      </c>
      <c r="N262" s="8">
        <v>29.99</v>
      </c>
      <c r="O262" s="5">
        <v>29.99</v>
      </c>
      <c r="P262" s="6">
        <f t="shared" si="185"/>
        <v>0</v>
      </c>
      <c r="Q262" s="7">
        <f t="shared" si="186"/>
        <v>0</v>
      </c>
      <c r="R262" s="8">
        <v>34.950000000000003</v>
      </c>
      <c r="S262" s="5">
        <v>34.950000000000003</v>
      </c>
      <c r="T262" s="6">
        <f t="shared" si="187"/>
        <v>0</v>
      </c>
      <c r="U262" s="7">
        <f t="shared" si="188"/>
        <v>0</v>
      </c>
      <c r="V262" s="8">
        <v>29.99</v>
      </c>
      <c r="W262" s="5">
        <v>29.99</v>
      </c>
      <c r="X262" s="6">
        <f t="shared" si="189"/>
        <v>0</v>
      </c>
      <c r="Y262" s="7">
        <f t="shared" si="190"/>
        <v>0</v>
      </c>
      <c r="Z262" s="8">
        <v>29.99</v>
      </c>
      <c r="AA262" s="5">
        <v>29.99</v>
      </c>
      <c r="AB262" s="6">
        <f t="shared" si="191"/>
        <v>0</v>
      </c>
      <c r="AC262" s="7">
        <f t="shared" si="192"/>
        <v>0</v>
      </c>
      <c r="AD262" s="8">
        <v>29.99</v>
      </c>
      <c r="AE262" s="5">
        <v>29.99</v>
      </c>
      <c r="AF262" s="6">
        <f t="shared" si="193"/>
        <v>0</v>
      </c>
      <c r="AG262" s="7">
        <f t="shared" si="194"/>
        <v>0</v>
      </c>
      <c r="AH262" s="8">
        <v>29.99</v>
      </c>
      <c r="AI262" s="5">
        <v>29.99</v>
      </c>
      <c r="AJ262" s="6">
        <f t="shared" si="195"/>
        <v>0</v>
      </c>
      <c r="AK262" s="7">
        <f t="shared" si="196"/>
        <v>0</v>
      </c>
      <c r="AL262" s="8">
        <v>29.99</v>
      </c>
      <c r="AM262" s="5">
        <v>29.99</v>
      </c>
      <c r="AN262" s="6">
        <f t="shared" si="197"/>
        <v>0</v>
      </c>
      <c r="AO262" s="7">
        <f t="shared" si="198"/>
        <v>0</v>
      </c>
      <c r="AP262" s="8">
        <v>29.99</v>
      </c>
      <c r="AQ262" s="5">
        <v>29.99</v>
      </c>
      <c r="AR262" s="6">
        <f t="shared" si="199"/>
        <v>0</v>
      </c>
      <c r="AS262" s="7">
        <f t="shared" si="200"/>
        <v>0</v>
      </c>
      <c r="AT262" s="8">
        <v>29.99</v>
      </c>
      <c r="AU262" s="5">
        <v>29.99</v>
      </c>
      <c r="AV262" s="6">
        <f t="shared" si="201"/>
        <v>0</v>
      </c>
      <c r="AW262" s="7">
        <f t="shared" si="202"/>
        <v>0</v>
      </c>
      <c r="AX262" s="8">
        <v>29.99</v>
      </c>
      <c r="AY262" s="5">
        <v>29.99</v>
      </c>
      <c r="AZ262" s="6">
        <f t="shared" si="203"/>
        <v>0</v>
      </c>
      <c r="BA262" s="7">
        <f t="shared" si="204"/>
        <v>0</v>
      </c>
      <c r="BB262" s="8">
        <v>29.99</v>
      </c>
      <c r="BC262" s="5">
        <v>29.99</v>
      </c>
      <c r="BD262" s="6">
        <f t="shared" si="205"/>
        <v>0</v>
      </c>
      <c r="BE262" s="7">
        <f t="shared" si="206"/>
        <v>0</v>
      </c>
      <c r="BF262" s="8">
        <v>29.99</v>
      </c>
      <c r="BG262" s="5">
        <v>29.99</v>
      </c>
      <c r="BH262" s="6">
        <f t="shared" si="207"/>
        <v>0</v>
      </c>
      <c r="BI262" s="7">
        <f t="shared" si="208"/>
        <v>0</v>
      </c>
      <c r="BJ262" s="8">
        <v>27.99</v>
      </c>
      <c r="BK262" s="5">
        <v>27.99</v>
      </c>
      <c r="BL262" s="6">
        <f t="shared" si="209"/>
        <v>0</v>
      </c>
      <c r="BM262" s="7">
        <f t="shared" si="210"/>
        <v>0</v>
      </c>
      <c r="BN262" s="8">
        <v>31.99</v>
      </c>
      <c r="BO262" s="5">
        <v>31.99</v>
      </c>
      <c r="BP262" s="6">
        <f t="shared" si="211"/>
        <v>0</v>
      </c>
      <c r="BQ262" s="7">
        <f t="shared" si="212"/>
        <v>0</v>
      </c>
      <c r="BR262" s="8">
        <v>29.99</v>
      </c>
      <c r="BS262" s="5">
        <v>29.99</v>
      </c>
      <c r="BT262" s="6">
        <f t="shared" si="213"/>
        <v>0</v>
      </c>
      <c r="BU262" s="7">
        <f t="shared" si="214"/>
        <v>0</v>
      </c>
      <c r="BV262">
        <f t="shared" si="174"/>
        <v>27.99</v>
      </c>
      <c r="BW262">
        <f t="shared" si="174"/>
        <v>27.99</v>
      </c>
      <c r="BX262">
        <f t="shared" si="175"/>
        <v>34.950000000000003</v>
      </c>
      <c r="BY262">
        <f t="shared" si="175"/>
        <v>34.950000000000003</v>
      </c>
      <c r="BZ262">
        <f t="shared" si="176"/>
        <v>30.28</v>
      </c>
      <c r="CA262">
        <f t="shared" si="176"/>
        <v>30.28</v>
      </c>
      <c r="CB262">
        <f t="shared" si="177"/>
        <v>1.35</v>
      </c>
      <c r="CC262">
        <f t="shared" si="177"/>
        <v>1.35</v>
      </c>
      <c r="CD262">
        <f t="shared" si="179"/>
        <v>6.96</v>
      </c>
      <c r="CE262">
        <f t="shared" si="179"/>
        <v>6.96</v>
      </c>
      <c r="CF262">
        <f t="shared" si="178"/>
        <v>23</v>
      </c>
      <c r="CG262">
        <f t="shared" si="178"/>
        <v>23</v>
      </c>
      <c r="CH262" s="20" t="b">
        <f t="shared" si="215"/>
        <v>0</v>
      </c>
    </row>
    <row r="263" spans="1:86" x14ac:dyDescent="0.25">
      <c r="A263" s="31" t="s">
        <v>335</v>
      </c>
      <c r="B263" s="31" t="s">
        <v>307</v>
      </c>
      <c r="C263" s="32">
        <v>60307</v>
      </c>
      <c r="D263" s="32" t="b">
        <f t="shared" si="180"/>
        <v>1</v>
      </c>
      <c r="E263" s="32" t="b">
        <f t="shared" si="180"/>
        <v>1</v>
      </c>
      <c r="F263" s="4">
        <v>99.99</v>
      </c>
      <c r="G263" s="5">
        <v>99.99</v>
      </c>
      <c r="H263" s="6">
        <f t="shared" si="181"/>
        <v>0</v>
      </c>
      <c r="I263" s="7">
        <f t="shared" si="182"/>
        <v>0</v>
      </c>
      <c r="J263" s="8">
        <v>99.99</v>
      </c>
      <c r="K263" s="5">
        <v>99.99</v>
      </c>
      <c r="L263" s="6">
        <f t="shared" si="183"/>
        <v>0</v>
      </c>
      <c r="M263" s="7">
        <f t="shared" si="184"/>
        <v>0</v>
      </c>
      <c r="N263" s="8">
        <v>109.99</v>
      </c>
      <c r="O263" s="5">
        <v>109.99</v>
      </c>
      <c r="P263" s="6">
        <f t="shared" si="185"/>
        <v>0</v>
      </c>
      <c r="Q263" s="7">
        <f t="shared" si="186"/>
        <v>0</v>
      </c>
      <c r="R263" s="8">
        <v>129.94999999999999</v>
      </c>
      <c r="S263" s="5">
        <v>129.94999999999999</v>
      </c>
      <c r="T263" s="6">
        <f t="shared" si="187"/>
        <v>0</v>
      </c>
      <c r="U263" s="7">
        <f t="shared" si="188"/>
        <v>0</v>
      </c>
      <c r="V263" s="8">
        <v>109.99</v>
      </c>
      <c r="W263" s="5">
        <v>99.99</v>
      </c>
      <c r="X263" s="6">
        <f t="shared" si="189"/>
        <v>-10</v>
      </c>
      <c r="Y263" s="7">
        <f t="shared" si="190"/>
        <v>-9.1</v>
      </c>
      <c r="Z263" s="8">
        <v>99.99</v>
      </c>
      <c r="AA263" s="5">
        <v>99.99</v>
      </c>
      <c r="AB263" s="6">
        <f t="shared" si="191"/>
        <v>0</v>
      </c>
      <c r="AC263" s="7">
        <f t="shared" si="192"/>
        <v>0</v>
      </c>
      <c r="AD263" s="8">
        <v>99.99</v>
      </c>
      <c r="AE263" s="5">
        <v>99.99</v>
      </c>
      <c r="AF263" s="6">
        <f t="shared" si="193"/>
        <v>0</v>
      </c>
      <c r="AG263" s="7">
        <f t="shared" si="194"/>
        <v>0</v>
      </c>
      <c r="AH263" s="8">
        <v>99.99</v>
      </c>
      <c r="AI263" s="5">
        <v>99.99</v>
      </c>
      <c r="AJ263" s="6">
        <f t="shared" si="195"/>
        <v>0</v>
      </c>
      <c r="AK263" s="7">
        <f t="shared" si="196"/>
        <v>0</v>
      </c>
      <c r="AL263" s="8">
        <v>109.99</v>
      </c>
      <c r="AM263" s="5">
        <v>109.99</v>
      </c>
      <c r="AN263" s="6">
        <f t="shared" si="197"/>
        <v>0</v>
      </c>
      <c r="AO263" s="7">
        <f t="shared" si="198"/>
        <v>0</v>
      </c>
      <c r="AP263" s="8">
        <v>109.99</v>
      </c>
      <c r="AQ263" s="5">
        <v>109.99</v>
      </c>
      <c r="AR263" s="6">
        <f t="shared" si="199"/>
        <v>0</v>
      </c>
      <c r="AS263" s="7">
        <f t="shared" si="200"/>
        <v>0</v>
      </c>
      <c r="AT263" s="8">
        <v>99.99</v>
      </c>
      <c r="AU263" s="5">
        <v>99.99</v>
      </c>
      <c r="AV263" s="6">
        <f t="shared" si="201"/>
        <v>0</v>
      </c>
      <c r="AW263" s="7">
        <f t="shared" si="202"/>
        <v>0</v>
      </c>
      <c r="AX263" s="8">
        <v>99.99</v>
      </c>
      <c r="AY263" s="5">
        <v>99.99</v>
      </c>
      <c r="AZ263" s="6">
        <f t="shared" si="203"/>
        <v>0</v>
      </c>
      <c r="BA263" s="7">
        <f t="shared" si="204"/>
        <v>0</v>
      </c>
      <c r="BB263" s="8">
        <v>99.99</v>
      </c>
      <c r="BC263" s="5">
        <v>99.99</v>
      </c>
      <c r="BD263" s="6">
        <f t="shared" si="205"/>
        <v>0</v>
      </c>
      <c r="BE263" s="7">
        <f t="shared" si="206"/>
        <v>0</v>
      </c>
      <c r="BF263" s="8">
        <v>99.99</v>
      </c>
      <c r="BG263" s="5">
        <v>99.99</v>
      </c>
      <c r="BH263" s="6">
        <f t="shared" si="207"/>
        <v>0</v>
      </c>
      <c r="BI263" s="7">
        <f t="shared" si="208"/>
        <v>0</v>
      </c>
      <c r="BJ263" s="8">
        <v>99.99</v>
      </c>
      <c r="BK263" s="5">
        <v>97.99</v>
      </c>
      <c r="BL263" s="6">
        <f t="shared" si="209"/>
        <v>-2</v>
      </c>
      <c r="BM263" s="7">
        <f t="shared" si="210"/>
        <v>-2</v>
      </c>
      <c r="BN263" s="8">
        <v>109.99</v>
      </c>
      <c r="BO263" s="5">
        <v>109.99</v>
      </c>
      <c r="BP263" s="6">
        <f t="shared" si="211"/>
        <v>0</v>
      </c>
      <c r="BQ263" s="7">
        <f t="shared" si="212"/>
        <v>0</v>
      </c>
      <c r="BR263" s="8">
        <v>99.99</v>
      </c>
      <c r="BS263" s="5">
        <v>99.99</v>
      </c>
      <c r="BT263" s="6">
        <f t="shared" si="213"/>
        <v>0</v>
      </c>
      <c r="BU263" s="7">
        <f t="shared" si="214"/>
        <v>0</v>
      </c>
      <c r="BV263">
        <f t="shared" si="174"/>
        <v>99.99</v>
      </c>
      <c r="BW263">
        <f t="shared" si="174"/>
        <v>97.99</v>
      </c>
      <c r="BX263">
        <f t="shared" si="175"/>
        <v>129.94999999999999</v>
      </c>
      <c r="BY263">
        <f t="shared" si="175"/>
        <v>129.94999999999999</v>
      </c>
      <c r="BZ263">
        <f t="shared" si="176"/>
        <v>104.69</v>
      </c>
      <c r="CA263">
        <f t="shared" si="176"/>
        <v>103.99</v>
      </c>
      <c r="CB263">
        <f t="shared" si="177"/>
        <v>7.75</v>
      </c>
      <c r="CC263">
        <f t="shared" si="177"/>
        <v>7.78</v>
      </c>
      <c r="CD263">
        <f t="shared" si="179"/>
        <v>29.96</v>
      </c>
      <c r="CE263">
        <f t="shared" si="179"/>
        <v>31.96</v>
      </c>
      <c r="CF263">
        <f t="shared" si="178"/>
        <v>28.6</v>
      </c>
      <c r="CG263">
        <f t="shared" si="178"/>
        <v>30.7</v>
      </c>
      <c r="CH263" s="20" t="b">
        <f t="shared" si="215"/>
        <v>1</v>
      </c>
    </row>
    <row r="264" spans="1:86" x14ac:dyDescent="0.25">
      <c r="A264" s="31" t="s">
        <v>336</v>
      </c>
      <c r="B264" s="31" t="s">
        <v>307</v>
      </c>
      <c r="C264" s="32">
        <v>60308</v>
      </c>
      <c r="D264" s="32" t="b">
        <f t="shared" si="180"/>
        <v>1</v>
      </c>
      <c r="E264" s="32" t="b">
        <f t="shared" si="180"/>
        <v>1</v>
      </c>
      <c r="F264" s="4">
        <v>39.99</v>
      </c>
      <c r="G264" s="5">
        <v>39.99</v>
      </c>
      <c r="H264" s="6">
        <f t="shared" si="181"/>
        <v>0</v>
      </c>
      <c r="I264" s="7">
        <f t="shared" si="182"/>
        <v>0</v>
      </c>
      <c r="J264" s="8">
        <v>39.99</v>
      </c>
      <c r="K264" s="5">
        <v>39.99</v>
      </c>
      <c r="L264" s="6">
        <f t="shared" si="183"/>
        <v>0</v>
      </c>
      <c r="M264" s="7">
        <f t="shared" si="184"/>
        <v>0</v>
      </c>
      <c r="N264" s="8">
        <v>44.99</v>
      </c>
      <c r="O264" s="5">
        <v>39.99</v>
      </c>
      <c r="P264" s="6">
        <f t="shared" si="185"/>
        <v>-5</v>
      </c>
      <c r="Q264" s="7">
        <f t="shared" si="186"/>
        <v>-11.1</v>
      </c>
      <c r="R264" s="8">
        <v>49.95</v>
      </c>
      <c r="S264" s="5">
        <v>49.95</v>
      </c>
      <c r="T264" s="6">
        <f t="shared" si="187"/>
        <v>0</v>
      </c>
      <c r="U264" s="7">
        <f t="shared" si="188"/>
        <v>0</v>
      </c>
      <c r="V264" s="8">
        <v>39.99</v>
      </c>
      <c r="W264" s="5">
        <v>39.99</v>
      </c>
      <c r="X264" s="6">
        <f t="shared" si="189"/>
        <v>0</v>
      </c>
      <c r="Y264" s="7">
        <f t="shared" si="190"/>
        <v>0</v>
      </c>
      <c r="Z264" s="8">
        <v>39.99</v>
      </c>
      <c r="AA264" s="5">
        <v>39.99</v>
      </c>
      <c r="AB264" s="6">
        <f t="shared" si="191"/>
        <v>0</v>
      </c>
      <c r="AC264" s="7">
        <f t="shared" si="192"/>
        <v>0</v>
      </c>
      <c r="AD264" s="8">
        <v>39.99</v>
      </c>
      <c r="AE264" s="5">
        <v>39.99</v>
      </c>
      <c r="AF264" s="6">
        <f t="shared" si="193"/>
        <v>0</v>
      </c>
      <c r="AG264" s="7">
        <f t="shared" si="194"/>
        <v>0</v>
      </c>
      <c r="AH264" s="8">
        <v>39.99</v>
      </c>
      <c r="AI264" s="5">
        <v>39.99</v>
      </c>
      <c r="AJ264" s="6">
        <f t="shared" si="195"/>
        <v>0</v>
      </c>
      <c r="AK264" s="7">
        <f t="shared" si="196"/>
        <v>0</v>
      </c>
      <c r="AL264" s="8">
        <v>44.99</v>
      </c>
      <c r="AM264" s="5">
        <v>39.99</v>
      </c>
      <c r="AN264" s="6">
        <f t="shared" si="197"/>
        <v>-5</v>
      </c>
      <c r="AO264" s="7">
        <f t="shared" si="198"/>
        <v>-11.1</v>
      </c>
      <c r="AP264" s="8">
        <v>44.99</v>
      </c>
      <c r="AQ264" s="5">
        <v>39.99</v>
      </c>
      <c r="AR264" s="6">
        <f t="shared" si="199"/>
        <v>-5</v>
      </c>
      <c r="AS264" s="7">
        <f t="shared" si="200"/>
        <v>-11.1</v>
      </c>
      <c r="AT264" s="8">
        <v>39.99</v>
      </c>
      <c r="AU264" s="5">
        <v>39.99</v>
      </c>
      <c r="AV264" s="6">
        <f t="shared" si="201"/>
        <v>0</v>
      </c>
      <c r="AW264" s="7">
        <f t="shared" si="202"/>
        <v>0</v>
      </c>
      <c r="AX264" s="8">
        <v>39.99</v>
      </c>
      <c r="AY264" s="5">
        <v>39.99</v>
      </c>
      <c r="AZ264" s="6">
        <f t="shared" si="203"/>
        <v>0</v>
      </c>
      <c r="BA264" s="7">
        <f t="shared" si="204"/>
        <v>0</v>
      </c>
      <c r="BB264" s="8">
        <v>39.99</v>
      </c>
      <c r="BC264" s="5">
        <v>39.99</v>
      </c>
      <c r="BD264" s="6">
        <f t="shared" si="205"/>
        <v>0</v>
      </c>
      <c r="BE264" s="7">
        <f t="shared" si="206"/>
        <v>0</v>
      </c>
      <c r="BF264" s="8">
        <v>39.99</v>
      </c>
      <c r="BG264" s="5">
        <v>39.99</v>
      </c>
      <c r="BH264" s="6">
        <f t="shared" si="207"/>
        <v>0</v>
      </c>
      <c r="BI264" s="7">
        <f t="shared" si="208"/>
        <v>0</v>
      </c>
      <c r="BJ264" s="8">
        <v>39.99</v>
      </c>
      <c r="BK264" s="5">
        <v>38.99</v>
      </c>
      <c r="BL264" s="6">
        <f t="shared" si="209"/>
        <v>-1</v>
      </c>
      <c r="BM264" s="7">
        <f t="shared" si="210"/>
        <v>-2.5</v>
      </c>
      <c r="BN264" s="8">
        <v>39.99</v>
      </c>
      <c r="BO264" s="5">
        <v>39.99</v>
      </c>
      <c r="BP264" s="6">
        <f t="shared" si="211"/>
        <v>0</v>
      </c>
      <c r="BQ264" s="7">
        <f t="shared" si="212"/>
        <v>0</v>
      </c>
      <c r="BR264" s="8">
        <v>39.99</v>
      </c>
      <c r="BS264" s="5">
        <v>39.99</v>
      </c>
      <c r="BT264" s="6">
        <f t="shared" si="213"/>
        <v>0</v>
      </c>
      <c r="BU264" s="7">
        <f t="shared" si="214"/>
        <v>0</v>
      </c>
      <c r="BV264">
        <f t="shared" si="174"/>
        <v>39.99</v>
      </c>
      <c r="BW264">
        <f t="shared" si="174"/>
        <v>38.99</v>
      </c>
      <c r="BX264">
        <f t="shared" si="175"/>
        <v>49.95</v>
      </c>
      <c r="BY264">
        <f t="shared" si="175"/>
        <v>49.95</v>
      </c>
      <c r="BZ264">
        <f t="shared" si="176"/>
        <v>41.46</v>
      </c>
      <c r="CA264">
        <f t="shared" si="176"/>
        <v>40.520000000000003</v>
      </c>
      <c r="CB264">
        <f t="shared" si="177"/>
        <v>2.84</v>
      </c>
      <c r="CC264">
        <f t="shared" si="177"/>
        <v>2.37</v>
      </c>
      <c r="CD264">
        <f t="shared" si="179"/>
        <v>9.9600000000000009</v>
      </c>
      <c r="CE264">
        <f t="shared" si="179"/>
        <v>10.96</v>
      </c>
      <c r="CF264">
        <f t="shared" si="178"/>
        <v>24</v>
      </c>
      <c r="CG264">
        <f t="shared" si="178"/>
        <v>27</v>
      </c>
      <c r="CH264" s="20" t="b">
        <f t="shared" si="215"/>
        <v>1</v>
      </c>
    </row>
    <row r="265" spans="1:86" x14ac:dyDescent="0.25">
      <c r="A265" s="31" t="s">
        <v>337</v>
      </c>
      <c r="B265" s="31" t="s">
        <v>338</v>
      </c>
      <c r="C265" s="32">
        <v>71700</v>
      </c>
      <c r="D265" s="32" t="b">
        <f t="shared" si="180"/>
        <v>1</v>
      </c>
      <c r="E265" s="32" t="b">
        <f t="shared" si="180"/>
        <v>1</v>
      </c>
      <c r="F265" s="4">
        <v>9.99</v>
      </c>
      <c r="G265" s="5">
        <v>9.99</v>
      </c>
      <c r="H265" s="6">
        <f t="shared" si="181"/>
        <v>0</v>
      </c>
      <c r="I265" s="7">
        <f t="shared" si="182"/>
        <v>0</v>
      </c>
      <c r="J265" s="8">
        <v>9.99</v>
      </c>
      <c r="K265" s="5">
        <v>9.99</v>
      </c>
      <c r="L265" s="6">
        <f t="shared" si="183"/>
        <v>0</v>
      </c>
      <c r="M265" s="7">
        <f t="shared" si="184"/>
        <v>0</v>
      </c>
      <c r="N265" s="8">
        <v>11.99</v>
      </c>
      <c r="O265" s="5">
        <v>9.99</v>
      </c>
      <c r="P265" s="6">
        <f t="shared" si="185"/>
        <v>-2</v>
      </c>
      <c r="Q265" s="7">
        <f t="shared" si="186"/>
        <v>-16.7</v>
      </c>
      <c r="R265" s="8">
        <v>12.95</v>
      </c>
      <c r="S265" s="5">
        <v>12.95</v>
      </c>
      <c r="T265" s="6">
        <f t="shared" si="187"/>
        <v>0</v>
      </c>
      <c r="U265" s="7">
        <f t="shared" si="188"/>
        <v>0</v>
      </c>
      <c r="V265" s="8">
        <v>9.99</v>
      </c>
      <c r="W265" s="5">
        <v>9.99</v>
      </c>
      <c r="X265" s="6">
        <f t="shared" si="189"/>
        <v>0</v>
      </c>
      <c r="Y265" s="7">
        <f t="shared" si="190"/>
        <v>0</v>
      </c>
      <c r="Z265" s="8">
        <v>9.99</v>
      </c>
      <c r="AA265" s="5">
        <v>9.99</v>
      </c>
      <c r="AB265" s="6">
        <f t="shared" si="191"/>
        <v>0</v>
      </c>
      <c r="AC265" s="7">
        <f t="shared" si="192"/>
        <v>0</v>
      </c>
      <c r="AD265" s="8">
        <v>9.99</v>
      </c>
      <c r="AE265" s="5">
        <v>9.99</v>
      </c>
      <c r="AF265" s="6">
        <f t="shared" si="193"/>
        <v>0</v>
      </c>
      <c r="AG265" s="7">
        <f t="shared" si="194"/>
        <v>0</v>
      </c>
      <c r="AH265" s="8">
        <v>9.99</v>
      </c>
      <c r="AI265" s="5">
        <v>9.99</v>
      </c>
      <c r="AJ265" s="6">
        <f t="shared" si="195"/>
        <v>0</v>
      </c>
      <c r="AK265" s="7">
        <f t="shared" si="196"/>
        <v>0</v>
      </c>
      <c r="AL265" s="8">
        <v>11.99</v>
      </c>
      <c r="AM265" s="5">
        <v>9.99</v>
      </c>
      <c r="AN265" s="6">
        <f t="shared" si="197"/>
        <v>-2</v>
      </c>
      <c r="AO265" s="7">
        <f t="shared" si="198"/>
        <v>-16.7</v>
      </c>
      <c r="AP265" s="8">
        <v>11.99</v>
      </c>
      <c r="AQ265" s="5">
        <v>9.99</v>
      </c>
      <c r="AR265" s="6">
        <f t="shared" si="199"/>
        <v>-2</v>
      </c>
      <c r="AS265" s="7">
        <f t="shared" si="200"/>
        <v>-16.7</v>
      </c>
      <c r="AT265" s="8">
        <v>9.99</v>
      </c>
      <c r="AU265" s="5">
        <v>9.99</v>
      </c>
      <c r="AV265" s="6">
        <f t="shared" si="201"/>
        <v>0</v>
      </c>
      <c r="AW265" s="7">
        <f t="shared" si="202"/>
        <v>0</v>
      </c>
      <c r="AX265" s="8">
        <v>9.99</v>
      </c>
      <c r="AY265" s="5">
        <v>9.99</v>
      </c>
      <c r="AZ265" s="6">
        <f t="shared" si="203"/>
        <v>0</v>
      </c>
      <c r="BA265" s="7">
        <f t="shared" si="204"/>
        <v>0</v>
      </c>
      <c r="BB265" s="8">
        <v>9.99</v>
      </c>
      <c r="BC265" s="5">
        <v>9.99</v>
      </c>
      <c r="BD265" s="6">
        <f t="shared" si="205"/>
        <v>0</v>
      </c>
      <c r="BE265" s="7">
        <f t="shared" si="206"/>
        <v>0</v>
      </c>
      <c r="BF265" s="8">
        <v>9.99</v>
      </c>
      <c r="BG265" s="5">
        <v>9.99</v>
      </c>
      <c r="BH265" s="6">
        <f t="shared" si="207"/>
        <v>0</v>
      </c>
      <c r="BI265" s="7">
        <f t="shared" si="208"/>
        <v>0</v>
      </c>
      <c r="BJ265" s="8">
        <v>9.99</v>
      </c>
      <c r="BK265" s="5">
        <v>9.2899999999999991</v>
      </c>
      <c r="BL265" s="6">
        <f t="shared" si="209"/>
        <v>-0.70000000000000107</v>
      </c>
      <c r="BM265" s="7">
        <f t="shared" si="210"/>
        <v>-7</v>
      </c>
      <c r="BN265" s="8">
        <v>9.99</v>
      </c>
      <c r="BO265" s="5">
        <v>9.99</v>
      </c>
      <c r="BP265" s="6">
        <f t="shared" si="211"/>
        <v>0</v>
      </c>
      <c r="BQ265" s="7">
        <f t="shared" si="212"/>
        <v>0</v>
      </c>
      <c r="BR265" s="8">
        <v>9.99</v>
      </c>
      <c r="BS265" s="5">
        <v>9.99</v>
      </c>
      <c r="BT265" s="6">
        <f t="shared" si="213"/>
        <v>0</v>
      </c>
      <c r="BU265" s="7">
        <f t="shared" si="214"/>
        <v>0</v>
      </c>
      <c r="BV265">
        <f t="shared" si="174"/>
        <v>9.99</v>
      </c>
      <c r="BW265">
        <f t="shared" si="174"/>
        <v>9.2899999999999991</v>
      </c>
      <c r="BX265">
        <f t="shared" si="175"/>
        <v>12.95</v>
      </c>
      <c r="BY265">
        <f t="shared" si="175"/>
        <v>12.95</v>
      </c>
      <c r="BZ265">
        <f t="shared" si="176"/>
        <v>10.52</v>
      </c>
      <c r="CA265">
        <f t="shared" si="176"/>
        <v>10.119999999999999</v>
      </c>
      <c r="CB265">
        <f t="shared" si="177"/>
        <v>0.97</v>
      </c>
      <c r="CC265">
        <f t="shared" si="177"/>
        <v>0.73</v>
      </c>
      <c r="CD265">
        <f t="shared" si="179"/>
        <v>2.96</v>
      </c>
      <c r="CE265">
        <f t="shared" si="179"/>
        <v>3.66</v>
      </c>
      <c r="CF265">
        <f t="shared" si="178"/>
        <v>28.1</v>
      </c>
      <c r="CG265">
        <f t="shared" si="178"/>
        <v>36.200000000000003</v>
      </c>
      <c r="CH265" s="20" t="b">
        <f t="shared" si="215"/>
        <v>1</v>
      </c>
    </row>
    <row r="266" spans="1:86" x14ac:dyDescent="0.25">
      <c r="A266" s="31" t="s">
        <v>339</v>
      </c>
      <c r="B266" s="31" t="s">
        <v>338</v>
      </c>
      <c r="C266" s="32">
        <v>71734</v>
      </c>
      <c r="D266" s="32" t="b">
        <f t="shared" si="180"/>
        <v>1</v>
      </c>
      <c r="E266" s="32" t="b">
        <f t="shared" si="180"/>
        <v>1</v>
      </c>
      <c r="F266" s="4">
        <v>9.99</v>
      </c>
      <c r="G266" s="5">
        <v>9.99</v>
      </c>
      <c r="H266" s="6">
        <f t="shared" si="181"/>
        <v>0</v>
      </c>
      <c r="I266" s="7">
        <f t="shared" si="182"/>
        <v>0</v>
      </c>
      <c r="J266" s="8">
        <v>9.99</v>
      </c>
      <c r="K266" s="5">
        <v>9.99</v>
      </c>
      <c r="L266" s="6">
        <f t="shared" si="183"/>
        <v>0</v>
      </c>
      <c r="M266" s="7">
        <f t="shared" si="184"/>
        <v>0</v>
      </c>
      <c r="N266" s="8">
        <v>9.99</v>
      </c>
      <c r="O266" s="5">
        <v>9.99</v>
      </c>
      <c r="P266" s="6">
        <f t="shared" si="185"/>
        <v>0</v>
      </c>
      <c r="Q266" s="7">
        <f t="shared" si="186"/>
        <v>0</v>
      </c>
      <c r="R266" s="8">
        <v>12.95</v>
      </c>
      <c r="S266" s="5">
        <v>12.95</v>
      </c>
      <c r="T266" s="6">
        <f t="shared" si="187"/>
        <v>0</v>
      </c>
      <c r="U266" s="7">
        <f t="shared" si="188"/>
        <v>0</v>
      </c>
      <c r="V266" s="8">
        <v>9.99</v>
      </c>
      <c r="W266" s="5">
        <v>9.99</v>
      </c>
      <c r="X266" s="6">
        <f t="shared" si="189"/>
        <v>0</v>
      </c>
      <c r="Y266" s="7">
        <f t="shared" si="190"/>
        <v>0</v>
      </c>
      <c r="Z266" s="8">
        <v>9.99</v>
      </c>
      <c r="AA266" s="5">
        <v>9.99</v>
      </c>
      <c r="AB266" s="6">
        <f t="shared" si="191"/>
        <v>0</v>
      </c>
      <c r="AC266" s="7">
        <f t="shared" si="192"/>
        <v>0</v>
      </c>
      <c r="AD266" s="8">
        <v>9.99</v>
      </c>
      <c r="AE266" s="5">
        <v>9.99</v>
      </c>
      <c r="AF266" s="6">
        <f t="shared" si="193"/>
        <v>0</v>
      </c>
      <c r="AG266" s="7">
        <f t="shared" si="194"/>
        <v>0</v>
      </c>
      <c r="AH266" s="8">
        <v>9.99</v>
      </c>
      <c r="AI266" s="5">
        <v>9.99</v>
      </c>
      <c r="AJ266" s="6">
        <f t="shared" si="195"/>
        <v>0</v>
      </c>
      <c r="AK266" s="7">
        <f t="shared" si="196"/>
        <v>0</v>
      </c>
      <c r="AL266" s="8">
        <v>9.99</v>
      </c>
      <c r="AM266" s="5">
        <v>9.99</v>
      </c>
      <c r="AN266" s="6">
        <f t="shared" si="197"/>
        <v>0</v>
      </c>
      <c r="AO266" s="7">
        <f t="shared" si="198"/>
        <v>0</v>
      </c>
      <c r="AP266" s="8">
        <v>9.99</v>
      </c>
      <c r="AQ266" s="5">
        <v>9.99</v>
      </c>
      <c r="AR266" s="6">
        <f t="shared" si="199"/>
        <v>0</v>
      </c>
      <c r="AS266" s="7">
        <f t="shared" si="200"/>
        <v>0</v>
      </c>
      <c r="AT266" s="8">
        <v>9.99</v>
      </c>
      <c r="AU266" s="5">
        <v>9.99</v>
      </c>
      <c r="AV266" s="6">
        <f t="shared" si="201"/>
        <v>0</v>
      </c>
      <c r="AW266" s="7">
        <f t="shared" si="202"/>
        <v>0</v>
      </c>
      <c r="AX266" s="8">
        <v>9.99</v>
      </c>
      <c r="AY266" s="5">
        <v>9.99</v>
      </c>
      <c r="AZ266" s="6">
        <f t="shared" si="203"/>
        <v>0</v>
      </c>
      <c r="BA266" s="7">
        <f t="shared" si="204"/>
        <v>0</v>
      </c>
      <c r="BB266" s="8">
        <v>9.99</v>
      </c>
      <c r="BC266" s="5">
        <v>9.99</v>
      </c>
      <c r="BD266" s="6">
        <f t="shared" si="205"/>
        <v>0</v>
      </c>
      <c r="BE266" s="7">
        <f t="shared" si="206"/>
        <v>0</v>
      </c>
      <c r="BF266" s="8">
        <v>9.99</v>
      </c>
      <c r="BG266" s="5">
        <v>9.99</v>
      </c>
      <c r="BH266" s="6">
        <f t="shared" si="207"/>
        <v>0</v>
      </c>
      <c r="BI266" s="7">
        <f t="shared" si="208"/>
        <v>0</v>
      </c>
      <c r="BJ266" s="8">
        <v>9.69</v>
      </c>
      <c r="BK266" s="5">
        <v>9.2899999999999991</v>
      </c>
      <c r="BL266" s="6">
        <f t="shared" si="209"/>
        <v>-0.40000000000000036</v>
      </c>
      <c r="BM266" s="7">
        <f t="shared" si="210"/>
        <v>-4.0999999999999996</v>
      </c>
      <c r="BN266" s="8">
        <v>9.99</v>
      </c>
      <c r="BO266" s="5">
        <v>9.99</v>
      </c>
      <c r="BP266" s="6">
        <f t="shared" si="211"/>
        <v>0</v>
      </c>
      <c r="BQ266" s="7">
        <f t="shared" si="212"/>
        <v>0</v>
      </c>
      <c r="BR266" s="8">
        <v>9.99</v>
      </c>
      <c r="BS266" s="5">
        <v>9.99</v>
      </c>
      <c r="BT266" s="6">
        <f t="shared" si="213"/>
        <v>0</v>
      </c>
      <c r="BU266" s="7">
        <f t="shared" si="214"/>
        <v>0</v>
      </c>
      <c r="BV266">
        <f t="shared" si="174"/>
        <v>9.69</v>
      </c>
      <c r="BW266">
        <f t="shared" si="174"/>
        <v>9.2899999999999991</v>
      </c>
      <c r="BX266">
        <f t="shared" si="175"/>
        <v>12.95</v>
      </c>
      <c r="BY266">
        <f t="shared" si="175"/>
        <v>12.95</v>
      </c>
      <c r="BZ266">
        <f t="shared" si="176"/>
        <v>10.15</v>
      </c>
      <c r="CA266">
        <f t="shared" si="176"/>
        <v>10.119999999999999</v>
      </c>
      <c r="CB266">
        <f t="shared" si="177"/>
        <v>0.7</v>
      </c>
      <c r="CC266">
        <f t="shared" si="177"/>
        <v>0.73</v>
      </c>
      <c r="CD266">
        <f t="shared" si="179"/>
        <v>3.26</v>
      </c>
      <c r="CE266">
        <f t="shared" si="179"/>
        <v>3.66</v>
      </c>
      <c r="CF266">
        <f t="shared" si="178"/>
        <v>32.1</v>
      </c>
      <c r="CG266">
        <f t="shared" si="178"/>
        <v>36.200000000000003</v>
      </c>
      <c r="CH266" s="20" t="b">
        <f t="shared" si="215"/>
        <v>1</v>
      </c>
    </row>
    <row r="267" spans="1:86" x14ac:dyDescent="0.25">
      <c r="A267" s="31" t="s">
        <v>340</v>
      </c>
      <c r="B267" s="31" t="s">
        <v>338</v>
      </c>
      <c r="C267" s="32">
        <v>71735</v>
      </c>
      <c r="D267" s="32" t="b">
        <f t="shared" si="180"/>
        <v>1</v>
      </c>
      <c r="E267" s="32" t="b">
        <f t="shared" si="180"/>
        <v>1</v>
      </c>
      <c r="F267" s="4">
        <v>29.99</v>
      </c>
      <c r="G267" s="5">
        <v>29.99</v>
      </c>
      <c r="H267" s="6">
        <f t="shared" si="181"/>
        <v>0</v>
      </c>
      <c r="I267" s="7">
        <f t="shared" si="182"/>
        <v>0</v>
      </c>
      <c r="J267" s="8">
        <v>29.99</v>
      </c>
      <c r="K267" s="5">
        <v>29.99</v>
      </c>
      <c r="L267" s="6">
        <f t="shared" si="183"/>
        <v>0</v>
      </c>
      <c r="M267" s="7">
        <f t="shared" si="184"/>
        <v>0</v>
      </c>
      <c r="N267" s="8">
        <v>32.99</v>
      </c>
      <c r="O267" s="5">
        <v>32.99</v>
      </c>
      <c r="P267" s="6">
        <f t="shared" si="185"/>
        <v>0</v>
      </c>
      <c r="Q267" s="7">
        <f t="shared" si="186"/>
        <v>0</v>
      </c>
      <c r="R267" s="8">
        <v>34.950000000000003</v>
      </c>
      <c r="S267" s="5">
        <v>34.950000000000003</v>
      </c>
      <c r="T267" s="6">
        <f t="shared" si="187"/>
        <v>0</v>
      </c>
      <c r="U267" s="7">
        <f t="shared" si="188"/>
        <v>0</v>
      </c>
      <c r="V267" s="8">
        <v>29.99</v>
      </c>
      <c r="W267" s="5">
        <v>29.99</v>
      </c>
      <c r="X267" s="6">
        <f t="shared" si="189"/>
        <v>0</v>
      </c>
      <c r="Y267" s="7">
        <f t="shared" si="190"/>
        <v>0</v>
      </c>
      <c r="Z267" s="8">
        <v>32.99</v>
      </c>
      <c r="AA267" s="5">
        <v>32.99</v>
      </c>
      <c r="AB267" s="6">
        <f t="shared" si="191"/>
        <v>0</v>
      </c>
      <c r="AC267" s="7">
        <f t="shared" si="192"/>
        <v>0</v>
      </c>
      <c r="AD267" s="8">
        <v>29.99</v>
      </c>
      <c r="AE267" s="5">
        <v>29.99</v>
      </c>
      <c r="AF267" s="6">
        <f t="shared" si="193"/>
        <v>0</v>
      </c>
      <c r="AG267" s="7">
        <f t="shared" si="194"/>
        <v>0</v>
      </c>
      <c r="AH267" s="8">
        <v>29.99</v>
      </c>
      <c r="AI267" s="5">
        <v>29.99</v>
      </c>
      <c r="AJ267" s="6">
        <f t="shared" si="195"/>
        <v>0</v>
      </c>
      <c r="AK267" s="7">
        <f t="shared" si="196"/>
        <v>0</v>
      </c>
      <c r="AL267" s="8">
        <v>32.99</v>
      </c>
      <c r="AM267" s="5">
        <v>32.99</v>
      </c>
      <c r="AN267" s="6">
        <f t="shared" si="197"/>
        <v>0</v>
      </c>
      <c r="AO267" s="7">
        <f t="shared" si="198"/>
        <v>0</v>
      </c>
      <c r="AP267" s="8">
        <v>32.99</v>
      </c>
      <c r="AQ267" s="5">
        <v>32.99</v>
      </c>
      <c r="AR267" s="6">
        <f t="shared" si="199"/>
        <v>0</v>
      </c>
      <c r="AS267" s="7">
        <f t="shared" si="200"/>
        <v>0</v>
      </c>
      <c r="AT267" s="8">
        <v>29.99</v>
      </c>
      <c r="AU267" s="5">
        <v>29.99</v>
      </c>
      <c r="AV267" s="6">
        <f t="shared" si="201"/>
        <v>0</v>
      </c>
      <c r="AW267" s="7">
        <f t="shared" si="202"/>
        <v>0</v>
      </c>
      <c r="AX267" s="8">
        <v>29.99</v>
      </c>
      <c r="AY267" s="5">
        <v>29.99</v>
      </c>
      <c r="AZ267" s="6">
        <f t="shared" si="203"/>
        <v>0</v>
      </c>
      <c r="BA267" s="7">
        <f t="shared" si="204"/>
        <v>0</v>
      </c>
      <c r="BB267" s="8">
        <v>29.99</v>
      </c>
      <c r="BC267" s="5">
        <v>29.99</v>
      </c>
      <c r="BD267" s="6">
        <f t="shared" si="205"/>
        <v>0</v>
      </c>
      <c r="BE267" s="7">
        <f t="shared" si="206"/>
        <v>0</v>
      </c>
      <c r="BF267" s="8">
        <v>29.99</v>
      </c>
      <c r="BG267" s="5">
        <v>29.99</v>
      </c>
      <c r="BH267" s="6">
        <f t="shared" si="207"/>
        <v>0</v>
      </c>
      <c r="BI267" s="7">
        <f t="shared" si="208"/>
        <v>0</v>
      </c>
      <c r="BJ267" s="8">
        <v>29.49</v>
      </c>
      <c r="BK267" s="5">
        <v>27.99</v>
      </c>
      <c r="BL267" s="6">
        <f t="shared" si="209"/>
        <v>-1.5</v>
      </c>
      <c r="BM267" s="7">
        <f t="shared" si="210"/>
        <v>-5.0999999999999996</v>
      </c>
      <c r="BN267" s="8">
        <v>31.99</v>
      </c>
      <c r="BO267" s="5">
        <v>31.99</v>
      </c>
      <c r="BP267" s="6">
        <f t="shared" si="211"/>
        <v>0</v>
      </c>
      <c r="BQ267" s="7">
        <f t="shared" si="212"/>
        <v>0</v>
      </c>
      <c r="BR267" s="8">
        <v>29.99</v>
      </c>
      <c r="BS267" s="5">
        <v>29.99</v>
      </c>
      <c r="BT267" s="6">
        <f t="shared" si="213"/>
        <v>0</v>
      </c>
      <c r="BU267" s="7">
        <f t="shared" si="214"/>
        <v>0</v>
      </c>
      <c r="BV267">
        <f t="shared" si="174"/>
        <v>29.49</v>
      </c>
      <c r="BW267">
        <f t="shared" si="174"/>
        <v>27.99</v>
      </c>
      <c r="BX267">
        <f t="shared" si="175"/>
        <v>34.950000000000003</v>
      </c>
      <c r="BY267">
        <f t="shared" si="175"/>
        <v>34.950000000000003</v>
      </c>
      <c r="BZ267">
        <f t="shared" si="176"/>
        <v>31.08</v>
      </c>
      <c r="CA267">
        <f t="shared" si="176"/>
        <v>30.99</v>
      </c>
      <c r="CB267">
        <f t="shared" si="177"/>
        <v>1.62</v>
      </c>
      <c r="CC267">
        <f t="shared" si="177"/>
        <v>1.74</v>
      </c>
      <c r="CD267">
        <f t="shared" si="179"/>
        <v>5.46</v>
      </c>
      <c r="CE267">
        <f t="shared" si="179"/>
        <v>6.96</v>
      </c>
      <c r="CF267">
        <f t="shared" si="178"/>
        <v>17.600000000000001</v>
      </c>
      <c r="CG267">
        <f t="shared" si="178"/>
        <v>22.5</v>
      </c>
      <c r="CH267" s="20" t="b">
        <f t="shared" si="215"/>
        <v>1</v>
      </c>
    </row>
    <row r="268" spans="1:86" x14ac:dyDescent="0.25">
      <c r="A268" s="31" t="s">
        <v>341</v>
      </c>
      <c r="B268" s="31" t="s">
        <v>338</v>
      </c>
      <c r="C268" s="32">
        <v>71736</v>
      </c>
      <c r="D268" s="32" t="b">
        <f t="shared" si="180"/>
        <v>1</v>
      </c>
      <c r="E268" s="32" t="b">
        <f t="shared" si="180"/>
        <v>1</v>
      </c>
      <c r="F268" s="4">
        <v>39.99</v>
      </c>
      <c r="G268" s="5">
        <v>39.99</v>
      </c>
      <c r="H268" s="6">
        <f t="shared" si="181"/>
        <v>0</v>
      </c>
      <c r="I268" s="7">
        <f t="shared" si="182"/>
        <v>0</v>
      </c>
      <c r="J268" s="8">
        <v>39.99</v>
      </c>
      <c r="K268" s="5">
        <v>39.99</v>
      </c>
      <c r="L268" s="6">
        <f t="shared" si="183"/>
        <v>0</v>
      </c>
      <c r="M268" s="7">
        <f t="shared" si="184"/>
        <v>0</v>
      </c>
      <c r="N268" s="8">
        <v>44.99</v>
      </c>
      <c r="O268" s="5">
        <v>44.99</v>
      </c>
      <c r="P268" s="6">
        <f t="shared" si="185"/>
        <v>0</v>
      </c>
      <c r="Q268" s="7">
        <f t="shared" si="186"/>
        <v>0</v>
      </c>
      <c r="R268" s="8">
        <v>49.95</v>
      </c>
      <c r="S268" s="5">
        <v>49.95</v>
      </c>
      <c r="T268" s="6">
        <f t="shared" si="187"/>
        <v>0</v>
      </c>
      <c r="U268" s="7">
        <f t="shared" si="188"/>
        <v>0</v>
      </c>
      <c r="V268" s="8">
        <v>39.99</v>
      </c>
      <c r="W268" s="5">
        <v>39.99</v>
      </c>
      <c r="X268" s="6">
        <f t="shared" si="189"/>
        <v>0</v>
      </c>
      <c r="Y268" s="7">
        <f t="shared" si="190"/>
        <v>0</v>
      </c>
      <c r="Z268" s="8">
        <v>44.99</v>
      </c>
      <c r="AA268" s="5">
        <v>44.99</v>
      </c>
      <c r="AB268" s="6">
        <f t="shared" si="191"/>
        <v>0</v>
      </c>
      <c r="AC268" s="7">
        <f t="shared" si="192"/>
        <v>0</v>
      </c>
      <c r="AD268" s="8">
        <v>39.99</v>
      </c>
      <c r="AE268" s="5">
        <v>39.99</v>
      </c>
      <c r="AF268" s="6">
        <f t="shared" si="193"/>
        <v>0</v>
      </c>
      <c r="AG268" s="7">
        <f t="shared" si="194"/>
        <v>0</v>
      </c>
      <c r="AH268" s="8">
        <v>39.99</v>
      </c>
      <c r="AI268" s="5">
        <v>39.99</v>
      </c>
      <c r="AJ268" s="6">
        <f t="shared" si="195"/>
        <v>0</v>
      </c>
      <c r="AK268" s="7">
        <f t="shared" si="196"/>
        <v>0</v>
      </c>
      <c r="AL268" s="8">
        <v>44.99</v>
      </c>
      <c r="AM268" s="5">
        <v>44.99</v>
      </c>
      <c r="AN268" s="6">
        <f t="shared" si="197"/>
        <v>0</v>
      </c>
      <c r="AO268" s="7">
        <f t="shared" si="198"/>
        <v>0</v>
      </c>
      <c r="AP268" s="8">
        <v>44.99</v>
      </c>
      <c r="AQ268" s="5">
        <v>44.99</v>
      </c>
      <c r="AR268" s="6">
        <f t="shared" si="199"/>
        <v>0</v>
      </c>
      <c r="AS268" s="7">
        <f t="shared" si="200"/>
        <v>0</v>
      </c>
      <c r="AT268" s="8">
        <v>39.99</v>
      </c>
      <c r="AU268" s="5">
        <v>39.99</v>
      </c>
      <c r="AV268" s="6">
        <f t="shared" si="201"/>
        <v>0</v>
      </c>
      <c r="AW268" s="7">
        <f t="shared" si="202"/>
        <v>0</v>
      </c>
      <c r="AX268" s="8">
        <v>39.99</v>
      </c>
      <c r="AY268" s="5">
        <v>39.99</v>
      </c>
      <c r="AZ268" s="6">
        <f t="shared" si="203"/>
        <v>0</v>
      </c>
      <c r="BA268" s="7">
        <f t="shared" si="204"/>
        <v>0</v>
      </c>
      <c r="BB268" s="8">
        <v>39.99</v>
      </c>
      <c r="BC268" s="5">
        <v>39.99</v>
      </c>
      <c r="BD268" s="6">
        <f t="shared" si="205"/>
        <v>0</v>
      </c>
      <c r="BE268" s="7">
        <f t="shared" si="206"/>
        <v>0</v>
      </c>
      <c r="BF268" s="8">
        <v>39.99</v>
      </c>
      <c r="BG268" s="5">
        <v>39.99</v>
      </c>
      <c r="BH268" s="6">
        <f t="shared" si="207"/>
        <v>0</v>
      </c>
      <c r="BI268" s="7">
        <f t="shared" si="208"/>
        <v>0</v>
      </c>
      <c r="BJ268" s="8">
        <v>39.99</v>
      </c>
      <c r="BK268" s="5">
        <v>38.99</v>
      </c>
      <c r="BL268" s="6">
        <f t="shared" si="209"/>
        <v>-1</v>
      </c>
      <c r="BM268" s="7">
        <f t="shared" si="210"/>
        <v>-2.5</v>
      </c>
      <c r="BN268" s="8">
        <v>44.99</v>
      </c>
      <c r="BO268" s="5">
        <v>44.99</v>
      </c>
      <c r="BP268" s="6">
        <f t="shared" si="211"/>
        <v>0</v>
      </c>
      <c r="BQ268" s="7">
        <f t="shared" si="212"/>
        <v>0</v>
      </c>
      <c r="BR268" s="8">
        <v>39.99</v>
      </c>
      <c r="BS268" s="5">
        <v>39.99</v>
      </c>
      <c r="BT268" s="6">
        <f t="shared" si="213"/>
        <v>0</v>
      </c>
      <c r="BU268" s="7">
        <f t="shared" si="214"/>
        <v>0</v>
      </c>
      <c r="BV268">
        <f t="shared" si="174"/>
        <v>39.99</v>
      </c>
      <c r="BW268">
        <f t="shared" si="174"/>
        <v>38.99</v>
      </c>
      <c r="BX268">
        <f t="shared" si="175"/>
        <v>49.95</v>
      </c>
      <c r="BY268">
        <f t="shared" si="175"/>
        <v>49.95</v>
      </c>
      <c r="BZ268">
        <f t="shared" si="176"/>
        <v>42.05</v>
      </c>
      <c r="CA268">
        <f t="shared" si="176"/>
        <v>41.99</v>
      </c>
      <c r="CB268">
        <f t="shared" si="177"/>
        <v>2.99</v>
      </c>
      <c r="CC268">
        <f t="shared" si="177"/>
        <v>3.04</v>
      </c>
      <c r="CD268">
        <f t="shared" si="179"/>
        <v>9.9600000000000009</v>
      </c>
      <c r="CE268">
        <f t="shared" si="179"/>
        <v>10.96</v>
      </c>
      <c r="CF268">
        <f t="shared" si="178"/>
        <v>23.7</v>
      </c>
      <c r="CG268">
        <f t="shared" si="178"/>
        <v>26.1</v>
      </c>
      <c r="CH268" s="20" t="b">
        <f t="shared" si="215"/>
        <v>1</v>
      </c>
    </row>
    <row r="269" spans="1:86" x14ac:dyDescent="0.25">
      <c r="A269" s="31" t="s">
        <v>342</v>
      </c>
      <c r="B269" s="31" t="s">
        <v>338</v>
      </c>
      <c r="C269" s="32">
        <v>71737</v>
      </c>
      <c r="D269" s="32" t="b">
        <f t="shared" si="180"/>
        <v>1</v>
      </c>
      <c r="E269" s="32" t="b">
        <f t="shared" si="180"/>
        <v>1</v>
      </c>
      <c r="F269" s="4">
        <v>49.99</v>
      </c>
      <c r="G269" s="5">
        <v>49.99</v>
      </c>
      <c r="H269" s="6">
        <f t="shared" si="181"/>
        <v>0</v>
      </c>
      <c r="I269" s="7">
        <f t="shared" si="182"/>
        <v>0</v>
      </c>
      <c r="J269" s="8">
        <v>49.99</v>
      </c>
      <c r="K269" s="5">
        <v>49.99</v>
      </c>
      <c r="L269" s="6">
        <f t="shared" si="183"/>
        <v>0</v>
      </c>
      <c r="M269" s="7">
        <f t="shared" si="184"/>
        <v>0</v>
      </c>
      <c r="N269" s="8">
        <v>59.99</v>
      </c>
      <c r="O269" s="5">
        <v>57.99</v>
      </c>
      <c r="P269" s="6">
        <f t="shared" si="185"/>
        <v>-2</v>
      </c>
      <c r="Q269" s="7">
        <f t="shared" si="186"/>
        <v>-3.3</v>
      </c>
      <c r="R269" s="8">
        <v>59.95</v>
      </c>
      <c r="S269" s="5">
        <v>59.95</v>
      </c>
      <c r="T269" s="6">
        <f t="shared" si="187"/>
        <v>0</v>
      </c>
      <c r="U269" s="7">
        <f t="shared" si="188"/>
        <v>0</v>
      </c>
      <c r="V269" s="8">
        <v>49.99</v>
      </c>
      <c r="W269" s="5">
        <v>49.99</v>
      </c>
      <c r="X269" s="6">
        <f t="shared" si="189"/>
        <v>0</v>
      </c>
      <c r="Y269" s="7">
        <f t="shared" si="190"/>
        <v>0</v>
      </c>
      <c r="Z269" s="8">
        <v>54.99</v>
      </c>
      <c r="AA269" s="5">
        <v>54.99</v>
      </c>
      <c r="AB269" s="6">
        <f t="shared" si="191"/>
        <v>0</v>
      </c>
      <c r="AC269" s="7">
        <f t="shared" si="192"/>
        <v>0</v>
      </c>
      <c r="AD269" s="8">
        <v>52.99</v>
      </c>
      <c r="AE269" s="5">
        <v>49.99</v>
      </c>
      <c r="AF269" s="6">
        <f t="shared" si="193"/>
        <v>-3</v>
      </c>
      <c r="AG269" s="7">
        <f t="shared" si="194"/>
        <v>-5.7</v>
      </c>
      <c r="AH269" s="8">
        <v>49.99</v>
      </c>
      <c r="AI269" s="5">
        <v>49.99</v>
      </c>
      <c r="AJ269" s="6">
        <f t="shared" si="195"/>
        <v>0</v>
      </c>
      <c r="AK269" s="7">
        <f t="shared" si="196"/>
        <v>0</v>
      </c>
      <c r="AL269" s="8">
        <v>59.99</v>
      </c>
      <c r="AM269" s="5">
        <v>57.99</v>
      </c>
      <c r="AN269" s="6">
        <f t="shared" si="197"/>
        <v>-2</v>
      </c>
      <c r="AO269" s="7">
        <f t="shared" si="198"/>
        <v>-3.3</v>
      </c>
      <c r="AP269" s="8">
        <v>59.99</v>
      </c>
      <c r="AQ269" s="5">
        <v>57.99</v>
      </c>
      <c r="AR269" s="6">
        <f t="shared" si="199"/>
        <v>-2</v>
      </c>
      <c r="AS269" s="7">
        <f t="shared" si="200"/>
        <v>-3.3</v>
      </c>
      <c r="AT269" s="8">
        <v>49.99</v>
      </c>
      <c r="AU269" s="5">
        <v>49.99</v>
      </c>
      <c r="AV269" s="6">
        <f t="shared" si="201"/>
        <v>0</v>
      </c>
      <c r="AW269" s="7">
        <f t="shared" si="202"/>
        <v>0</v>
      </c>
      <c r="AX269" s="8">
        <v>49.99</v>
      </c>
      <c r="AY269" s="5">
        <v>49.99</v>
      </c>
      <c r="AZ269" s="6">
        <f t="shared" si="203"/>
        <v>0</v>
      </c>
      <c r="BA269" s="7">
        <f t="shared" si="204"/>
        <v>0</v>
      </c>
      <c r="BB269" s="8">
        <v>49.99</v>
      </c>
      <c r="BC269" s="5">
        <v>49.99</v>
      </c>
      <c r="BD269" s="6">
        <f t="shared" si="205"/>
        <v>0</v>
      </c>
      <c r="BE269" s="7">
        <f t="shared" si="206"/>
        <v>0</v>
      </c>
      <c r="BF269" s="8">
        <v>54.99</v>
      </c>
      <c r="BG269" s="5">
        <v>49.99</v>
      </c>
      <c r="BH269" s="6">
        <f t="shared" si="207"/>
        <v>-5</v>
      </c>
      <c r="BI269" s="7">
        <f t="shared" si="208"/>
        <v>-9.1</v>
      </c>
      <c r="BJ269" s="8">
        <v>50.99</v>
      </c>
      <c r="BK269" s="5">
        <v>48.99</v>
      </c>
      <c r="BL269" s="6">
        <f t="shared" si="209"/>
        <v>-2</v>
      </c>
      <c r="BM269" s="7">
        <f t="shared" si="210"/>
        <v>-3.9</v>
      </c>
      <c r="BN269" s="8">
        <v>54.99</v>
      </c>
      <c r="BO269" s="5">
        <v>54.99</v>
      </c>
      <c r="BP269" s="6">
        <f t="shared" si="211"/>
        <v>0</v>
      </c>
      <c r="BQ269" s="7">
        <f t="shared" si="212"/>
        <v>0</v>
      </c>
      <c r="BR269" s="8">
        <v>54.99</v>
      </c>
      <c r="BS269" s="5">
        <v>49.99</v>
      </c>
      <c r="BT269" s="6">
        <f t="shared" si="213"/>
        <v>-5</v>
      </c>
      <c r="BU269" s="7">
        <f t="shared" si="214"/>
        <v>-9.1</v>
      </c>
      <c r="BV269">
        <f t="shared" si="174"/>
        <v>49.99</v>
      </c>
      <c r="BW269">
        <f t="shared" si="174"/>
        <v>48.99</v>
      </c>
      <c r="BX269">
        <f t="shared" si="175"/>
        <v>59.99</v>
      </c>
      <c r="BY269">
        <f t="shared" si="175"/>
        <v>59.95</v>
      </c>
      <c r="BZ269">
        <f t="shared" si="176"/>
        <v>53.75</v>
      </c>
      <c r="CA269">
        <f t="shared" si="176"/>
        <v>52.52</v>
      </c>
      <c r="CB269">
        <f t="shared" si="177"/>
        <v>3.97</v>
      </c>
      <c r="CC269">
        <f t="shared" si="177"/>
        <v>3.71</v>
      </c>
      <c r="CD269">
        <f t="shared" si="179"/>
        <v>10</v>
      </c>
      <c r="CE269">
        <f t="shared" si="179"/>
        <v>10.96</v>
      </c>
      <c r="CF269">
        <f t="shared" si="178"/>
        <v>18.600000000000001</v>
      </c>
      <c r="CG269">
        <f t="shared" si="178"/>
        <v>20.9</v>
      </c>
      <c r="CH269" s="20" t="b">
        <f t="shared" si="215"/>
        <v>1</v>
      </c>
    </row>
    <row r="270" spans="1:86" x14ac:dyDescent="0.25">
      <c r="A270" s="31" t="s">
        <v>343</v>
      </c>
      <c r="B270" s="31" t="s">
        <v>338</v>
      </c>
      <c r="C270" s="32">
        <v>71738</v>
      </c>
      <c r="D270" s="32" t="b">
        <f t="shared" si="180"/>
        <v>1</v>
      </c>
      <c r="E270" s="32" t="b">
        <f t="shared" si="180"/>
        <v>1</v>
      </c>
      <c r="F270" s="4">
        <v>69.989999999999995</v>
      </c>
      <c r="G270" s="5">
        <v>59.99</v>
      </c>
      <c r="H270" s="6">
        <f t="shared" si="181"/>
        <v>-9.9999999999999929</v>
      </c>
      <c r="I270" s="7">
        <f t="shared" si="182"/>
        <v>-14.3</v>
      </c>
      <c r="J270" s="8">
        <v>59.99</v>
      </c>
      <c r="K270" s="5">
        <v>59.99</v>
      </c>
      <c r="L270" s="6">
        <f t="shared" si="183"/>
        <v>0</v>
      </c>
      <c r="M270" s="7">
        <f t="shared" si="184"/>
        <v>0</v>
      </c>
      <c r="N270" s="8">
        <v>69.989999999999995</v>
      </c>
      <c r="O270" s="5">
        <v>66.989999999999995</v>
      </c>
      <c r="P270" s="6">
        <f t="shared" si="185"/>
        <v>-3</v>
      </c>
      <c r="Q270" s="7">
        <f t="shared" si="186"/>
        <v>-4.3</v>
      </c>
      <c r="R270" s="8">
        <v>74.95</v>
      </c>
      <c r="S270" s="5">
        <v>74.95</v>
      </c>
      <c r="T270" s="6">
        <f t="shared" si="187"/>
        <v>0</v>
      </c>
      <c r="U270" s="7">
        <f t="shared" si="188"/>
        <v>0</v>
      </c>
      <c r="V270" s="8">
        <v>59.99</v>
      </c>
      <c r="W270" s="5">
        <v>59.99</v>
      </c>
      <c r="X270" s="6">
        <f t="shared" si="189"/>
        <v>0</v>
      </c>
      <c r="Y270" s="7">
        <f t="shared" si="190"/>
        <v>0</v>
      </c>
      <c r="Z270" s="8">
        <v>64.989999999999995</v>
      </c>
      <c r="AA270" s="5">
        <v>64.989999999999995</v>
      </c>
      <c r="AB270" s="6">
        <f t="shared" si="191"/>
        <v>0</v>
      </c>
      <c r="AC270" s="7">
        <f t="shared" si="192"/>
        <v>0</v>
      </c>
      <c r="AD270" s="8">
        <v>59.99</v>
      </c>
      <c r="AE270" s="5">
        <v>59.99</v>
      </c>
      <c r="AF270" s="6">
        <f t="shared" si="193"/>
        <v>0</v>
      </c>
      <c r="AG270" s="7">
        <f t="shared" si="194"/>
        <v>0</v>
      </c>
      <c r="AH270" s="8">
        <v>60.99</v>
      </c>
      <c r="AI270" s="5">
        <v>59.99</v>
      </c>
      <c r="AJ270" s="6">
        <f t="shared" si="195"/>
        <v>-1</v>
      </c>
      <c r="AK270" s="7">
        <f t="shared" si="196"/>
        <v>-1.6</v>
      </c>
      <c r="AL270" s="8">
        <v>69.989999999999995</v>
      </c>
      <c r="AM270" s="5">
        <v>66.989999999999995</v>
      </c>
      <c r="AN270" s="6">
        <f t="shared" si="197"/>
        <v>-3</v>
      </c>
      <c r="AO270" s="7">
        <f t="shared" si="198"/>
        <v>-4.3</v>
      </c>
      <c r="AP270" s="8">
        <v>69.989999999999995</v>
      </c>
      <c r="AQ270" s="5">
        <v>66.989999999999995</v>
      </c>
      <c r="AR270" s="6">
        <f t="shared" si="199"/>
        <v>-3</v>
      </c>
      <c r="AS270" s="7">
        <f t="shared" si="200"/>
        <v>-4.3</v>
      </c>
      <c r="AT270" s="8">
        <v>69.989999999999995</v>
      </c>
      <c r="AU270" s="5">
        <v>59.99</v>
      </c>
      <c r="AV270" s="6">
        <f t="shared" si="201"/>
        <v>-9.9999999999999929</v>
      </c>
      <c r="AW270" s="7">
        <f t="shared" si="202"/>
        <v>-14.3</v>
      </c>
      <c r="AX270" s="8">
        <v>69.989999999999995</v>
      </c>
      <c r="AY270" s="5">
        <v>59.99</v>
      </c>
      <c r="AZ270" s="6">
        <f t="shared" si="203"/>
        <v>-9.9999999999999929</v>
      </c>
      <c r="BA270" s="7">
        <f t="shared" si="204"/>
        <v>-14.3</v>
      </c>
      <c r="BB270" s="8">
        <v>59.99</v>
      </c>
      <c r="BC270" s="5">
        <v>59.99</v>
      </c>
      <c r="BD270" s="6">
        <f t="shared" si="205"/>
        <v>0</v>
      </c>
      <c r="BE270" s="7">
        <f t="shared" si="206"/>
        <v>0</v>
      </c>
      <c r="BF270" s="8">
        <v>64.989999999999995</v>
      </c>
      <c r="BG270" s="5">
        <v>59.99</v>
      </c>
      <c r="BH270" s="6">
        <f t="shared" si="207"/>
        <v>-4.9999999999999929</v>
      </c>
      <c r="BI270" s="7">
        <f t="shared" si="208"/>
        <v>-7.7</v>
      </c>
      <c r="BJ270" s="8">
        <v>61.99</v>
      </c>
      <c r="BK270" s="5">
        <v>58.99</v>
      </c>
      <c r="BL270" s="6">
        <f t="shared" si="209"/>
        <v>-3</v>
      </c>
      <c r="BM270" s="7">
        <f t="shared" si="210"/>
        <v>-4.8</v>
      </c>
      <c r="BN270" s="8">
        <v>59.99</v>
      </c>
      <c r="BO270" s="5">
        <v>59.99</v>
      </c>
      <c r="BP270" s="6">
        <f t="shared" si="211"/>
        <v>0</v>
      </c>
      <c r="BQ270" s="7">
        <f t="shared" si="212"/>
        <v>0</v>
      </c>
      <c r="BR270" s="8">
        <v>64.989999999999995</v>
      </c>
      <c r="BS270" s="5">
        <v>59.99</v>
      </c>
      <c r="BT270" s="6">
        <f t="shared" si="213"/>
        <v>-4.9999999999999929</v>
      </c>
      <c r="BU270" s="7">
        <f t="shared" si="214"/>
        <v>-7.7</v>
      </c>
      <c r="BV270">
        <f t="shared" si="174"/>
        <v>59.99</v>
      </c>
      <c r="BW270">
        <f t="shared" si="174"/>
        <v>58.99</v>
      </c>
      <c r="BX270">
        <f t="shared" si="175"/>
        <v>74.95</v>
      </c>
      <c r="BY270">
        <f t="shared" si="175"/>
        <v>74.95</v>
      </c>
      <c r="BZ270">
        <f t="shared" si="176"/>
        <v>65.459999999999994</v>
      </c>
      <c r="CA270">
        <f t="shared" si="176"/>
        <v>62.34</v>
      </c>
      <c r="CB270">
        <f t="shared" si="177"/>
        <v>4.82</v>
      </c>
      <c r="CC270">
        <f t="shared" si="177"/>
        <v>4.22</v>
      </c>
      <c r="CD270">
        <f t="shared" si="179"/>
        <v>14.96</v>
      </c>
      <c r="CE270">
        <f t="shared" si="179"/>
        <v>15.96</v>
      </c>
      <c r="CF270">
        <f t="shared" si="178"/>
        <v>22.9</v>
      </c>
      <c r="CG270">
        <f t="shared" si="178"/>
        <v>25.6</v>
      </c>
      <c r="CH270" s="20" t="b">
        <f t="shared" si="215"/>
        <v>1</v>
      </c>
    </row>
    <row r="271" spans="1:86" x14ac:dyDescent="0.25">
      <c r="A271" s="31" t="s">
        <v>344</v>
      </c>
      <c r="B271" s="31" t="s">
        <v>338</v>
      </c>
      <c r="C271" s="32">
        <v>71739</v>
      </c>
      <c r="D271" s="32" t="b">
        <f t="shared" si="180"/>
        <v>0</v>
      </c>
      <c r="E271" s="32" t="b">
        <f t="shared" si="180"/>
        <v>1</v>
      </c>
      <c r="F271" s="4">
        <v>89.99</v>
      </c>
      <c r="G271" s="5">
        <v>89.99</v>
      </c>
      <c r="H271" s="6">
        <f t="shared" si="181"/>
        <v>0</v>
      </c>
      <c r="I271" s="7">
        <f t="shared" si="182"/>
        <v>0</v>
      </c>
      <c r="J271" s="8">
        <v>84.99</v>
      </c>
      <c r="K271" s="5">
        <v>89.99</v>
      </c>
      <c r="L271" s="6">
        <f t="shared" si="183"/>
        <v>5</v>
      </c>
      <c r="M271" s="7">
        <f t="shared" si="184"/>
        <v>5.9</v>
      </c>
      <c r="N271" s="8">
        <v>99.99</v>
      </c>
      <c r="O271" s="5">
        <v>99.99</v>
      </c>
      <c r="P271" s="6">
        <f t="shared" si="185"/>
        <v>0</v>
      </c>
      <c r="Q271" s="7">
        <f t="shared" si="186"/>
        <v>0</v>
      </c>
      <c r="R271" s="8">
        <v>114.95</v>
      </c>
      <c r="S271" s="5">
        <v>114.95</v>
      </c>
      <c r="T271" s="6">
        <f t="shared" si="187"/>
        <v>0</v>
      </c>
      <c r="U271" s="7">
        <f t="shared" si="188"/>
        <v>0</v>
      </c>
      <c r="V271" s="8">
        <v>89.99</v>
      </c>
      <c r="W271" s="5">
        <v>89.99</v>
      </c>
      <c r="X271" s="6">
        <f t="shared" si="189"/>
        <v>0</v>
      </c>
      <c r="Y271" s="7">
        <f t="shared" si="190"/>
        <v>0</v>
      </c>
      <c r="Z271" s="8">
        <v>99.99</v>
      </c>
      <c r="AA271" s="5">
        <v>99.99</v>
      </c>
      <c r="AB271" s="6">
        <f t="shared" si="191"/>
        <v>0</v>
      </c>
      <c r="AC271" s="7">
        <f t="shared" si="192"/>
        <v>0</v>
      </c>
      <c r="AD271" s="8">
        <v>89.99</v>
      </c>
      <c r="AE271" s="5">
        <v>89.99</v>
      </c>
      <c r="AF271" s="6">
        <f t="shared" si="193"/>
        <v>0</v>
      </c>
      <c r="AG271" s="7">
        <f t="shared" si="194"/>
        <v>0</v>
      </c>
      <c r="AH271" s="8">
        <v>89.99</v>
      </c>
      <c r="AI271" s="5">
        <v>89.99</v>
      </c>
      <c r="AJ271" s="6">
        <f t="shared" si="195"/>
        <v>0</v>
      </c>
      <c r="AK271" s="7">
        <f t="shared" si="196"/>
        <v>0</v>
      </c>
      <c r="AL271" s="8"/>
      <c r="AM271" s="5">
        <v>99.99</v>
      </c>
      <c r="AN271" s="6" t="str">
        <f t="shared" si="197"/>
        <v/>
      </c>
      <c r="AO271" s="7" t="str">
        <f t="shared" si="198"/>
        <v/>
      </c>
      <c r="AP271" s="8">
        <v>99.99</v>
      </c>
      <c r="AQ271" s="5">
        <v>99.99</v>
      </c>
      <c r="AR271" s="6">
        <f t="shared" si="199"/>
        <v>0</v>
      </c>
      <c r="AS271" s="7">
        <f t="shared" si="200"/>
        <v>0</v>
      </c>
      <c r="AT271" s="8">
        <v>89.99</v>
      </c>
      <c r="AU271" s="5">
        <v>89.99</v>
      </c>
      <c r="AV271" s="6">
        <f t="shared" si="201"/>
        <v>0</v>
      </c>
      <c r="AW271" s="7">
        <f t="shared" si="202"/>
        <v>0</v>
      </c>
      <c r="AX271" s="8">
        <v>89.99</v>
      </c>
      <c r="AY271" s="5">
        <v>89.99</v>
      </c>
      <c r="AZ271" s="6">
        <f t="shared" si="203"/>
        <v>0</v>
      </c>
      <c r="BA271" s="7">
        <f t="shared" si="204"/>
        <v>0</v>
      </c>
      <c r="BB271" s="8">
        <v>84.99</v>
      </c>
      <c r="BC271" s="5">
        <v>89.99</v>
      </c>
      <c r="BD271" s="6">
        <f t="shared" si="205"/>
        <v>5</v>
      </c>
      <c r="BE271" s="7">
        <f t="shared" si="206"/>
        <v>5.9</v>
      </c>
      <c r="BF271" s="8">
        <v>99.99</v>
      </c>
      <c r="BG271" s="5">
        <v>89.99</v>
      </c>
      <c r="BH271" s="6">
        <f t="shared" si="207"/>
        <v>-10</v>
      </c>
      <c r="BI271" s="7">
        <f t="shared" si="208"/>
        <v>-10</v>
      </c>
      <c r="BJ271" s="8">
        <v>84.99</v>
      </c>
      <c r="BK271" s="5">
        <v>84.99</v>
      </c>
      <c r="BL271" s="6">
        <f t="shared" si="209"/>
        <v>0</v>
      </c>
      <c r="BM271" s="7">
        <f t="shared" si="210"/>
        <v>0</v>
      </c>
      <c r="BN271" s="8">
        <v>99.99</v>
      </c>
      <c r="BO271" s="5">
        <v>99.99</v>
      </c>
      <c r="BP271" s="6">
        <f t="shared" si="211"/>
        <v>0</v>
      </c>
      <c r="BQ271" s="7">
        <f t="shared" si="212"/>
        <v>0</v>
      </c>
      <c r="BR271" s="8">
        <v>99.99</v>
      </c>
      <c r="BS271" s="5">
        <v>89.99</v>
      </c>
      <c r="BT271" s="6">
        <f t="shared" si="213"/>
        <v>-10</v>
      </c>
      <c r="BU271" s="7">
        <f t="shared" si="214"/>
        <v>-10</v>
      </c>
      <c r="BV271">
        <f t="shared" si="174"/>
        <v>84.99</v>
      </c>
      <c r="BW271">
        <f t="shared" si="174"/>
        <v>84.99</v>
      </c>
      <c r="BX271">
        <f t="shared" si="175"/>
        <v>114.95</v>
      </c>
      <c r="BY271">
        <f t="shared" si="175"/>
        <v>114.95</v>
      </c>
      <c r="BZ271">
        <f t="shared" si="176"/>
        <v>94.36</v>
      </c>
      <c r="CA271">
        <f t="shared" si="176"/>
        <v>94.11</v>
      </c>
      <c r="CB271">
        <f t="shared" si="177"/>
        <v>7.87</v>
      </c>
      <c r="CC271">
        <f t="shared" si="177"/>
        <v>7.11</v>
      </c>
      <c r="CD271">
        <f t="shared" si="179"/>
        <v>29.96</v>
      </c>
      <c r="CE271">
        <f t="shared" si="179"/>
        <v>29.96</v>
      </c>
      <c r="CF271">
        <f t="shared" si="178"/>
        <v>31.8</v>
      </c>
      <c r="CG271">
        <f t="shared" si="178"/>
        <v>31.8</v>
      </c>
      <c r="CH271" s="20" t="b">
        <f t="shared" si="215"/>
        <v>1</v>
      </c>
    </row>
    <row r="272" spans="1:86" x14ac:dyDescent="0.25">
      <c r="A272" s="31" t="s">
        <v>345</v>
      </c>
      <c r="B272" s="31" t="s">
        <v>338</v>
      </c>
      <c r="C272" s="32">
        <v>71740</v>
      </c>
      <c r="D272" s="32" t="b">
        <f t="shared" si="180"/>
        <v>1</v>
      </c>
      <c r="E272" s="32" t="b">
        <f t="shared" si="180"/>
        <v>1</v>
      </c>
      <c r="F272" s="4">
        <v>19.989999999999998</v>
      </c>
      <c r="G272" s="5">
        <v>19.989999999999998</v>
      </c>
      <c r="H272" s="6">
        <f t="shared" si="181"/>
        <v>0</v>
      </c>
      <c r="I272" s="7">
        <f t="shared" si="182"/>
        <v>0</v>
      </c>
      <c r="J272" s="8">
        <v>19.989999999999998</v>
      </c>
      <c r="K272" s="5">
        <v>19.989999999999998</v>
      </c>
      <c r="L272" s="6">
        <f t="shared" si="183"/>
        <v>0</v>
      </c>
      <c r="M272" s="7">
        <f t="shared" si="184"/>
        <v>0</v>
      </c>
      <c r="N272" s="8">
        <v>21.99</v>
      </c>
      <c r="O272" s="5">
        <v>21.99</v>
      </c>
      <c r="P272" s="6">
        <f t="shared" si="185"/>
        <v>0</v>
      </c>
      <c r="Q272" s="7">
        <f t="shared" si="186"/>
        <v>0</v>
      </c>
      <c r="R272" s="8">
        <v>24.95</v>
      </c>
      <c r="S272" s="5">
        <v>24.95</v>
      </c>
      <c r="T272" s="6">
        <f t="shared" si="187"/>
        <v>0</v>
      </c>
      <c r="U272" s="7">
        <f t="shared" si="188"/>
        <v>0</v>
      </c>
      <c r="V272" s="8">
        <v>19.989999999999998</v>
      </c>
      <c r="W272" s="5">
        <v>19.989999999999998</v>
      </c>
      <c r="X272" s="6">
        <f t="shared" si="189"/>
        <v>0</v>
      </c>
      <c r="Y272" s="7">
        <f t="shared" si="190"/>
        <v>0</v>
      </c>
      <c r="Z272" s="8">
        <v>21.99</v>
      </c>
      <c r="AA272" s="5">
        <v>21.99</v>
      </c>
      <c r="AB272" s="6">
        <f t="shared" si="191"/>
        <v>0</v>
      </c>
      <c r="AC272" s="7">
        <f t="shared" si="192"/>
        <v>0</v>
      </c>
      <c r="AD272" s="8">
        <v>19.989999999999998</v>
      </c>
      <c r="AE272" s="5">
        <v>19.989999999999998</v>
      </c>
      <c r="AF272" s="6">
        <f t="shared" si="193"/>
        <v>0</v>
      </c>
      <c r="AG272" s="7">
        <f t="shared" si="194"/>
        <v>0</v>
      </c>
      <c r="AH272" s="8">
        <v>19.989999999999998</v>
      </c>
      <c r="AI272" s="5">
        <v>19.989999999999998</v>
      </c>
      <c r="AJ272" s="6">
        <f t="shared" si="195"/>
        <v>0</v>
      </c>
      <c r="AK272" s="7">
        <f t="shared" si="196"/>
        <v>0</v>
      </c>
      <c r="AL272" s="8">
        <v>21.99</v>
      </c>
      <c r="AM272" s="5">
        <v>21.99</v>
      </c>
      <c r="AN272" s="6">
        <f t="shared" si="197"/>
        <v>0</v>
      </c>
      <c r="AO272" s="7">
        <f t="shared" si="198"/>
        <v>0</v>
      </c>
      <c r="AP272" s="8">
        <v>21.99</v>
      </c>
      <c r="AQ272" s="5">
        <v>21.99</v>
      </c>
      <c r="AR272" s="6">
        <f t="shared" si="199"/>
        <v>0</v>
      </c>
      <c r="AS272" s="7">
        <f t="shared" si="200"/>
        <v>0</v>
      </c>
      <c r="AT272" s="8">
        <v>19.989999999999998</v>
      </c>
      <c r="AU272" s="5">
        <v>19.989999999999998</v>
      </c>
      <c r="AV272" s="6">
        <f t="shared" si="201"/>
        <v>0</v>
      </c>
      <c r="AW272" s="7">
        <f t="shared" si="202"/>
        <v>0</v>
      </c>
      <c r="AX272" s="8">
        <v>19.989999999999998</v>
      </c>
      <c r="AY272" s="5">
        <v>19.989999999999998</v>
      </c>
      <c r="AZ272" s="6">
        <f t="shared" si="203"/>
        <v>0</v>
      </c>
      <c r="BA272" s="7">
        <f t="shared" si="204"/>
        <v>0</v>
      </c>
      <c r="BB272" s="8">
        <v>19.989999999999998</v>
      </c>
      <c r="BC272" s="5">
        <v>19.989999999999998</v>
      </c>
      <c r="BD272" s="6">
        <f t="shared" si="205"/>
        <v>0</v>
      </c>
      <c r="BE272" s="7">
        <f t="shared" si="206"/>
        <v>0</v>
      </c>
      <c r="BF272" s="8">
        <v>19.989999999999998</v>
      </c>
      <c r="BG272" s="5">
        <v>19.989999999999998</v>
      </c>
      <c r="BH272" s="6">
        <f t="shared" si="207"/>
        <v>0</v>
      </c>
      <c r="BI272" s="7">
        <f t="shared" si="208"/>
        <v>0</v>
      </c>
      <c r="BJ272" s="8">
        <v>19.489999999999998</v>
      </c>
      <c r="BK272" s="5">
        <v>18.489999999999998</v>
      </c>
      <c r="BL272" s="6">
        <f t="shared" si="209"/>
        <v>-1</v>
      </c>
      <c r="BM272" s="7">
        <f t="shared" si="210"/>
        <v>-5.0999999999999996</v>
      </c>
      <c r="BN272" s="8">
        <v>21.99</v>
      </c>
      <c r="BO272" s="5">
        <v>21.99</v>
      </c>
      <c r="BP272" s="6">
        <f t="shared" si="211"/>
        <v>0</v>
      </c>
      <c r="BQ272" s="7">
        <f t="shared" si="212"/>
        <v>0</v>
      </c>
      <c r="BR272" s="8">
        <v>19.989999999999998</v>
      </c>
      <c r="BS272" s="5">
        <v>19.989999999999998</v>
      </c>
      <c r="BT272" s="6">
        <f t="shared" si="213"/>
        <v>0</v>
      </c>
      <c r="BU272" s="7">
        <f t="shared" si="214"/>
        <v>0</v>
      </c>
      <c r="BV272">
        <f t="shared" si="174"/>
        <v>19.489999999999998</v>
      </c>
      <c r="BW272">
        <f t="shared" si="174"/>
        <v>18.489999999999998</v>
      </c>
      <c r="BX272">
        <f t="shared" si="175"/>
        <v>24.95</v>
      </c>
      <c r="BY272">
        <f t="shared" si="175"/>
        <v>24.95</v>
      </c>
      <c r="BZ272">
        <f t="shared" si="176"/>
        <v>20.84</v>
      </c>
      <c r="CA272">
        <f t="shared" si="176"/>
        <v>20.78</v>
      </c>
      <c r="CB272">
        <f t="shared" si="177"/>
        <v>1.38</v>
      </c>
      <c r="CC272">
        <f t="shared" si="177"/>
        <v>1.46</v>
      </c>
      <c r="CD272">
        <f t="shared" si="179"/>
        <v>5.46</v>
      </c>
      <c r="CE272">
        <f t="shared" si="179"/>
        <v>6.46</v>
      </c>
      <c r="CF272">
        <f t="shared" si="178"/>
        <v>26.2</v>
      </c>
      <c r="CG272">
        <f t="shared" si="178"/>
        <v>31.1</v>
      </c>
      <c r="CH272" s="20" t="b">
        <f t="shared" si="215"/>
        <v>1</v>
      </c>
    </row>
    <row r="273" spans="1:86" x14ac:dyDescent="0.25">
      <c r="A273" s="31" t="s">
        <v>346</v>
      </c>
      <c r="B273" s="31" t="s">
        <v>338</v>
      </c>
      <c r="C273" s="32">
        <v>71741</v>
      </c>
      <c r="D273" s="32" t="b">
        <f t="shared" si="180"/>
        <v>1</v>
      </c>
      <c r="E273" s="32" t="b">
        <f t="shared" si="180"/>
        <v>1</v>
      </c>
      <c r="F273" s="4">
        <v>299.99</v>
      </c>
      <c r="G273" s="5">
        <v>299.99</v>
      </c>
      <c r="H273" s="6">
        <f t="shared" si="181"/>
        <v>0</v>
      </c>
      <c r="I273" s="7">
        <f t="shared" si="182"/>
        <v>0</v>
      </c>
      <c r="J273" s="8">
        <v>299.99</v>
      </c>
      <c r="K273" s="5">
        <v>299.99</v>
      </c>
      <c r="L273" s="6">
        <f t="shared" si="183"/>
        <v>0</v>
      </c>
      <c r="M273" s="7">
        <f t="shared" si="184"/>
        <v>0</v>
      </c>
      <c r="N273" s="8">
        <v>299.99</v>
      </c>
      <c r="O273" s="5">
        <v>299.99</v>
      </c>
      <c r="P273" s="6">
        <f t="shared" si="185"/>
        <v>0</v>
      </c>
      <c r="Q273" s="7">
        <f t="shared" si="186"/>
        <v>0</v>
      </c>
      <c r="R273" s="8">
        <v>299.95</v>
      </c>
      <c r="S273" s="5">
        <v>299.95</v>
      </c>
      <c r="T273" s="6">
        <f t="shared" si="187"/>
        <v>0</v>
      </c>
      <c r="U273" s="7">
        <f t="shared" si="188"/>
        <v>0</v>
      </c>
      <c r="V273" s="8">
        <v>299.99</v>
      </c>
      <c r="W273" s="5">
        <v>299.99</v>
      </c>
      <c r="X273" s="6">
        <f t="shared" si="189"/>
        <v>0</v>
      </c>
      <c r="Y273" s="7">
        <f t="shared" si="190"/>
        <v>0</v>
      </c>
      <c r="Z273" s="8">
        <v>299.99</v>
      </c>
      <c r="AA273" s="5">
        <v>299.99</v>
      </c>
      <c r="AB273" s="6">
        <f t="shared" si="191"/>
        <v>0</v>
      </c>
      <c r="AC273" s="7">
        <f t="shared" si="192"/>
        <v>0</v>
      </c>
      <c r="AD273" s="8">
        <v>299.99</v>
      </c>
      <c r="AE273" s="5">
        <v>299.99</v>
      </c>
      <c r="AF273" s="6">
        <f t="shared" si="193"/>
        <v>0</v>
      </c>
      <c r="AG273" s="7">
        <f t="shared" si="194"/>
        <v>0</v>
      </c>
      <c r="AH273" s="8">
        <v>299.99</v>
      </c>
      <c r="AI273" s="5">
        <v>299.99</v>
      </c>
      <c r="AJ273" s="6">
        <f t="shared" si="195"/>
        <v>0</v>
      </c>
      <c r="AK273" s="7">
        <f t="shared" si="196"/>
        <v>0</v>
      </c>
      <c r="AL273" s="8">
        <v>299.99</v>
      </c>
      <c r="AM273" s="5">
        <v>299.99</v>
      </c>
      <c r="AN273" s="6">
        <f t="shared" si="197"/>
        <v>0</v>
      </c>
      <c r="AO273" s="7">
        <f t="shared" si="198"/>
        <v>0</v>
      </c>
      <c r="AP273" s="8">
        <v>299.99</v>
      </c>
      <c r="AQ273" s="5">
        <v>299.99</v>
      </c>
      <c r="AR273" s="6">
        <f t="shared" si="199"/>
        <v>0</v>
      </c>
      <c r="AS273" s="7">
        <f t="shared" si="200"/>
        <v>0</v>
      </c>
      <c r="AT273" s="8">
        <v>299.99</v>
      </c>
      <c r="AU273" s="5">
        <v>299.99</v>
      </c>
      <c r="AV273" s="6">
        <f t="shared" si="201"/>
        <v>0</v>
      </c>
      <c r="AW273" s="7">
        <f t="shared" si="202"/>
        <v>0</v>
      </c>
      <c r="AX273" s="8">
        <v>299.99</v>
      </c>
      <c r="AY273" s="5">
        <v>299.99</v>
      </c>
      <c r="AZ273" s="6">
        <f t="shared" si="203"/>
        <v>0</v>
      </c>
      <c r="BA273" s="7">
        <f t="shared" si="204"/>
        <v>0</v>
      </c>
      <c r="BB273" s="8">
        <v>299.99</v>
      </c>
      <c r="BC273" s="5">
        <v>299.99</v>
      </c>
      <c r="BD273" s="6">
        <f t="shared" si="205"/>
        <v>0</v>
      </c>
      <c r="BE273" s="7">
        <f t="shared" si="206"/>
        <v>0</v>
      </c>
      <c r="BF273" s="8">
        <v>299.99</v>
      </c>
      <c r="BG273" s="5">
        <v>299.99</v>
      </c>
      <c r="BH273" s="6">
        <f t="shared" si="207"/>
        <v>0</v>
      </c>
      <c r="BI273" s="7">
        <f t="shared" si="208"/>
        <v>0</v>
      </c>
      <c r="BJ273" s="8">
        <v>299.99</v>
      </c>
      <c r="BK273" s="5">
        <v>299.99</v>
      </c>
      <c r="BL273" s="6">
        <f t="shared" si="209"/>
        <v>0</v>
      </c>
      <c r="BM273" s="7">
        <f t="shared" si="210"/>
        <v>0</v>
      </c>
      <c r="BN273" s="8">
        <v>299.99</v>
      </c>
      <c r="BO273" s="5">
        <v>299.99</v>
      </c>
      <c r="BP273" s="6">
        <f t="shared" si="211"/>
        <v>0</v>
      </c>
      <c r="BQ273" s="7">
        <f t="shared" si="212"/>
        <v>0</v>
      </c>
      <c r="BR273" s="8">
        <v>299.99</v>
      </c>
      <c r="BS273" s="5">
        <v>299.99</v>
      </c>
      <c r="BT273" s="6">
        <f t="shared" si="213"/>
        <v>0</v>
      </c>
      <c r="BU273" s="7">
        <f t="shared" si="214"/>
        <v>0</v>
      </c>
      <c r="BV273">
        <f t="shared" si="174"/>
        <v>299.95</v>
      </c>
      <c r="BW273">
        <f t="shared" si="174"/>
        <v>299.95</v>
      </c>
      <c r="BX273">
        <f t="shared" si="175"/>
        <v>299.99</v>
      </c>
      <c r="BY273">
        <f t="shared" si="175"/>
        <v>299.99</v>
      </c>
      <c r="BZ273">
        <f t="shared" si="176"/>
        <v>299.99</v>
      </c>
      <c r="CA273">
        <f t="shared" si="176"/>
        <v>299.99</v>
      </c>
      <c r="CB273">
        <f t="shared" si="177"/>
        <v>0.01</v>
      </c>
      <c r="CC273">
        <f t="shared" si="177"/>
        <v>0.01</v>
      </c>
      <c r="CD273">
        <f t="shared" si="179"/>
        <v>0.04</v>
      </c>
      <c r="CE273">
        <f t="shared" si="179"/>
        <v>0.04</v>
      </c>
      <c r="CF273">
        <f t="shared" si="178"/>
        <v>0</v>
      </c>
      <c r="CG273">
        <f t="shared" si="178"/>
        <v>0</v>
      </c>
      <c r="CH273" s="20" t="b">
        <f t="shared" si="215"/>
        <v>0</v>
      </c>
    </row>
    <row r="274" spans="1:86" x14ac:dyDescent="0.25">
      <c r="A274" s="31" t="s">
        <v>347</v>
      </c>
      <c r="B274" s="31" t="s">
        <v>338</v>
      </c>
      <c r="C274" s="32">
        <v>71745</v>
      </c>
      <c r="D274" s="32" t="b">
        <f t="shared" si="180"/>
        <v>1</v>
      </c>
      <c r="E274" s="32" t="b">
        <f t="shared" si="180"/>
        <v>1</v>
      </c>
      <c r="F274" s="4">
        <v>19.989999999999998</v>
      </c>
      <c r="G274" s="5">
        <v>19.989999999999998</v>
      </c>
      <c r="H274" s="6">
        <f t="shared" si="181"/>
        <v>0</v>
      </c>
      <c r="I274" s="7">
        <f t="shared" si="182"/>
        <v>0</v>
      </c>
      <c r="J274" s="8">
        <v>19.989999999999998</v>
      </c>
      <c r="K274" s="5">
        <v>19.989999999999998</v>
      </c>
      <c r="L274" s="6">
        <f t="shared" si="183"/>
        <v>0</v>
      </c>
      <c r="M274" s="7">
        <f t="shared" si="184"/>
        <v>0</v>
      </c>
      <c r="N274" s="8">
        <v>21.99</v>
      </c>
      <c r="O274" s="5">
        <v>21.99</v>
      </c>
      <c r="P274" s="6">
        <f t="shared" si="185"/>
        <v>0</v>
      </c>
      <c r="Q274" s="7">
        <f t="shared" si="186"/>
        <v>0</v>
      </c>
      <c r="R274" s="8">
        <v>24.95</v>
      </c>
      <c r="S274" s="5">
        <v>24.95</v>
      </c>
      <c r="T274" s="6">
        <f t="shared" si="187"/>
        <v>0</v>
      </c>
      <c r="U274" s="7">
        <f t="shared" si="188"/>
        <v>0</v>
      </c>
      <c r="V274" s="8">
        <v>19.989999999999998</v>
      </c>
      <c r="W274" s="5">
        <v>19.989999999999998</v>
      </c>
      <c r="X274" s="6">
        <f t="shared" si="189"/>
        <v>0</v>
      </c>
      <c r="Y274" s="7">
        <f t="shared" si="190"/>
        <v>0</v>
      </c>
      <c r="Z274" s="8">
        <v>21.99</v>
      </c>
      <c r="AA274" s="5">
        <v>21.99</v>
      </c>
      <c r="AB274" s="6">
        <f t="shared" si="191"/>
        <v>0</v>
      </c>
      <c r="AC274" s="7">
        <f t="shared" si="192"/>
        <v>0</v>
      </c>
      <c r="AD274" s="8">
        <v>19.989999999999998</v>
      </c>
      <c r="AE274" s="5">
        <v>19.989999999999998</v>
      </c>
      <c r="AF274" s="6">
        <f t="shared" si="193"/>
        <v>0</v>
      </c>
      <c r="AG274" s="7">
        <f t="shared" si="194"/>
        <v>0</v>
      </c>
      <c r="AH274" s="8">
        <v>19.989999999999998</v>
      </c>
      <c r="AI274" s="5">
        <v>19.989999999999998</v>
      </c>
      <c r="AJ274" s="6">
        <f t="shared" si="195"/>
        <v>0</v>
      </c>
      <c r="AK274" s="7">
        <f t="shared" si="196"/>
        <v>0</v>
      </c>
      <c r="AL274" s="8">
        <v>21.99</v>
      </c>
      <c r="AM274" s="5">
        <v>21.99</v>
      </c>
      <c r="AN274" s="6">
        <f t="shared" si="197"/>
        <v>0</v>
      </c>
      <c r="AO274" s="7">
        <f t="shared" si="198"/>
        <v>0</v>
      </c>
      <c r="AP274" s="8">
        <v>21.99</v>
      </c>
      <c r="AQ274" s="5">
        <v>21.99</v>
      </c>
      <c r="AR274" s="6">
        <f t="shared" si="199"/>
        <v>0</v>
      </c>
      <c r="AS274" s="7">
        <f t="shared" si="200"/>
        <v>0</v>
      </c>
      <c r="AT274" s="8">
        <v>19.989999999999998</v>
      </c>
      <c r="AU274" s="5">
        <v>19.989999999999998</v>
      </c>
      <c r="AV274" s="6">
        <f t="shared" si="201"/>
        <v>0</v>
      </c>
      <c r="AW274" s="7">
        <f t="shared" si="202"/>
        <v>0</v>
      </c>
      <c r="AX274" s="8">
        <v>19.989999999999998</v>
      </c>
      <c r="AY274" s="5">
        <v>19.989999999999998</v>
      </c>
      <c r="AZ274" s="6">
        <f t="shared" si="203"/>
        <v>0</v>
      </c>
      <c r="BA274" s="7">
        <f t="shared" si="204"/>
        <v>0</v>
      </c>
      <c r="BB274" s="8">
        <v>19.989999999999998</v>
      </c>
      <c r="BC274" s="5">
        <v>19.989999999999998</v>
      </c>
      <c r="BD274" s="6">
        <f t="shared" si="205"/>
        <v>0</v>
      </c>
      <c r="BE274" s="7">
        <f t="shared" si="206"/>
        <v>0</v>
      </c>
      <c r="BF274" s="8">
        <v>19.989999999999998</v>
      </c>
      <c r="BG274" s="5">
        <v>19.989999999999998</v>
      </c>
      <c r="BH274" s="6">
        <f t="shared" si="207"/>
        <v>0</v>
      </c>
      <c r="BI274" s="7">
        <f t="shared" si="208"/>
        <v>0</v>
      </c>
      <c r="BJ274" s="8">
        <v>19.489999999999998</v>
      </c>
      <c r="BK274" s="5">
        <v>18.489999999999998</v>
      </c>
      <c r="BL274" s="6">
        <f t="shared" si="209"/>
        <v>-1</v>
      </c>
      <c r="BM274" s="7">
        <f t="shared" si="210"/>
        <v>-5.0999999999999996</v>
      </c>
      <c r="BN274" s="8">
        <v>21.99</v>
      </c>
      <c r="BO274" s="5">
        <v>21.99</v>
      </c>
      <c r="BP274" s="6">
        <f t="shared" si="211"/>
        <v>0</v>
      </c>
      <c r="BQ274" s="7">
        <f t="shared" si="212"/>
        <v>0</v>
      </c>
      <c r="BR274" s="8">
        <v>19.989999999999998</v>
      </c>
      <c r="BS274" s="5">
        <v>19.989999999999998</v>
      </c>
      <c r="BT274" s="6">
        <f t="shared" si="213"/>
        <v>0</v>
      </c>
      <c r="BU274" s="7">
        <f t="shared" si="214"/>
        <v>0</v>
      </c>
      <c r="BV274">
        <f t="shared" si="174"/>
        <v>19.489999999999998</v>
      </c>
      <c r="BW274">
        <f t="shared" si="174"/>
        <v>18.489999999999998</v>
      </c>
      <c r="BX274">
        <f t="shared" si="175"/>
        <v>24.95</v>
      </c>
      <c r="BY274">
        <f t="shared" si="175"/>
        <v>24.95</v>
      </c>
      <c r="BZ274">
        <f t="shared" si="176"/>
        <v>20.84</v>
      </c>
      <c r="CA274">
        <f t="shared" si="176"/>
        <v>20.78</v>
      </c>
      <c r="CB274">
        <f t="shared" si="177"/>
        <v>1.38</v>
      </c>
      <c r="CC274">
        <f t="shared" si="177"/>
        <v>1.46</v>
      </c>
      <c r="CD274">
        <f t="shared" si="179"/>
        <v>5.46</v>
      </c>
      <c r="CE274">
        <f t="shared" si="179"/>
        <v>6.46</v>
      </c>
      <c r="CF274">
        <f t="shared" si="178"/>
        <v>26.2</v>
      </c>
      <c r="CG274">
        <f t="shared" si="178"/>
        <v>31.1</v>
      </c>
      <c r="CH274" s="20" t="b">
        <f t="shared" si="215"/>
        <v>1</v>
      </c>
    </row>
    <row r="275" spans="1:86" x14ac:dyDescent="0.25">
      <c r="A275" s="31" t="s">
        <v>348</v>
      </c>
      <c r="B275" s="31" t="s">
        <v>338</v>
      </c>
      <c r="C275" s="32">
        <v>71746</v>
      </c>
      <c r="D275" s="32" t="b">
        <f t="shared" si="180"/>
        <v>1</v>
      </c>
      <c r="E275" s="32" t="b">
        <f t="shared" si="180"/>
        <v>1</v>
      </c>
      <c r="F275" s="4">
        <v>39.99</v>
      </c>
      <c r="G275" s="5">
        <v>39.99</v>
      </c>
      <c r="H275" s="6">
        <f t="shared" si="181"/>
        <v>0</v>
      </c>
      <c r="I275" s="7">
        <f t="shared" si="182"/>
        <v>0</v>
      </c>
      <c r="J275" s="8">
        <v>39.99</v>
      </c>
      <c r="K275" s="5">
        <v>39.99</v>
      </c>
      <c r="L275" s="6">
        <f t="shared" si="183"/>
        <v>0</v>
      </c>
      <c r="M275" s="7">
        <f t="shared" si="184"/>
        <v>0</v>
      </c>
      <c r="N275" s="8">
        <v>44.99</v>
      </c>
      <c r="O275" s="5">
        <v>44.99</v>
      </c>
      <c r="P275" s="6">
        <f t="shared" si="185"/>
        <v>0</v>
      </c>
      <c r="Q275" s="7">
        <f t="shared" si="186"/>
        <v>0</v>
      </c>
      <c r="R275" s="8">
        <v>49.95</v>
      </c>
      <c r="S275" s="5">
        <v>49.95</v>
      </c>
      <c r="T275" s="6">
        <f t="shared" si="187"/>
        <v>0</v>
      </c>
      <c r="U275" s="7">
        <f t="shared" si="188"/>
        <v>0</v>
      </c>
      <c r="V275" s="8">
        <v>39.99</v>
      </c>
      <c r="W275" s="5">
        <v>39.99</v>
      </c>
      <c r="X275" s="6">
        <f t="shared" si="189"/>
        <v>0</v>
      </c>
      <c r="Y275" s="7">
        <f t="shared" si="190"/>
        <v>0</v>
      </c>
      <c r="Z275" s="8">
        <v>44.99</v>
      </c>
      <c r="AA275" s="5">
        <v>44.99</v>
      </c>
      <c r="AB275" s="6">
        <f t="shared" si="191"/>
        <v>0</v>
      </c>
      <c r="AC275" s="7">
        <f t="shared" si="192"/>
        <v>0</v>
      </c>
      <c r="AD275" s="8">
        <v>39.99</v>
      </c>
      <c r="AE275" s="5">
        <v>39.99</v>
      </c>
      <c r="AF275" s="6">
        <f t="shared" si="193"/>
        <v>0</v>
      </c>
      <c r="AG275" s="7">
        <f t="shared" si="194"/>
        <v>0</v>
      </c>
      <c r="AH275" s="8">
        <v>39.99</v>
      </c>
      <c r="AI275" s="5">
        <v>39.99</v>
      </c>
      <c r="AJ275" s="6">
        <f t="shared" si="195"/>
        <v>0</v>
      </c>
      <c r="AK275" s="7">
        <f t="shared" si="196"/>
        <v>0</v>
      </c>
      <c r="AL275" s="8">
        <v>44.99</v>
      </c>
      <c r="AM275" s="5">
        <v>44.99</v>
      </c>
      <c r="AN275" s="6">
        <f t="shared" si="197"/>
        <v>0</v>
      </c>
      <c r="AO275" s="7">
        <f t="shared" si="198"/>
        <v>0</v>
      </c>
      <c r="AP275" s="8">
        <v>44.99</v>
      </c>
      <c r="AQ275" s="5">
        <v>44.99</v>
      </c>
      <c r="AR275" s="6">
        <f t="shared" si="199"/>
        <v>0</v>
      </c>
      <c r="AS275" s="7">
        <f t="shared" si="200"/>
        <v>0</v>
      </c>
      <c r="AT275" s="8">
        <v>39.99</v>
      </c>
      <c r="AU275" s="5">
        <v>39.99</v>
      </c>
      <c r="AV275" s="6">
        <f t="shared" si="201"/>
        <v>0</v>
      </c>
      <c r="AW275" s="7">
        <f t="shared" si="202"/>
        <v>0</v>
      </c>
      <c r="AX275" s="8">
        <v>39.99</v>
      </c>
      <c r="AY275" s="5">
        <v>39.99</v>
      </c>
      <c r="AZ275" s="6">
        <f t="shared" si="203"/>
        <v>0</v>
      </c>
      <c r="BA275" s="7">
        <f t="shared" si="204"/>
        <v>0</v>
      </c>
      <c r="BB275" s="8">
        <v>39.99</v>
      </c>
      <c r="BC275" s="5">
        <v>39.99</v>
      </c>
      <c r="BD275" s="6">
        <f t="shared" si="205"/>
        <v>0</v>
      </c>
      <c r="BE275" s="7">
        <f t="shared" si="206"/>
        <v>0</v>
      </c>
      <c r="BF275" s="8">
        <v>39.99</v>
      </c>
      <c r="BG275" s="5">
        <v>39.99</v>
      </c>
      <c r="BH275" s="6">
        <f t="shared" si="207"/>
        <v>0</v>
      </c>
      <c r="BI275" s="7">
        <f t="shared" si="208"/>
        <v>0</v>
      </c>
      <c r="BJ275" s="8">
        <v>39.99</v>
      </c>
      <c r="BK275" s="5">
        <v>38.99</v>
      </c>
      <c r="BL275" s="6">
        <f t="shared" si="209"/>
        <v>-1</v>
      </c>
      <c r="BM275" s="7">
        <f t="shared" si="210"/>
        <v>-2.5</v>
      </c>
      <c r="BN275" s="8">
        <v>44.99</v>
      </c>
      <c r="BO275" s="5">
        <v>44.99</v>
      </c>
      <c r="BP275" s="6">
        <f t="shared" si="211"/>
        <v>0</v>
      </c>
      <c r="BQ275" s="7">
        <f t="shared" si="212"/>
        <v>0</v>
      </c>
      <c r="BR275" s="8">
        <v>39.99</v>
      </c>
      <c r="BS275" s="5">
        <v>39.99</v>
      </c>
      <c r="BT275" s="6">
        <f t="shared" si="213"/>
        <v>0</v>
      </c>
      <c r="BU275" s="7">
        <f t="shared" si="214"/>
        <v>0</v>
      </c>
      <c r="BV275">
        <f t="shared" si="174"/>
        <v>39.99</v>
      </c>
      <c r="BW275">
        <f t="shared" si="174"/>
        <v>38.99</v>
      </c>
      <c r="BX275">
        <f t="shared" si="175"/>
        <v>49.95</v>
      </c>
      <c r="BY275">
        <f t="shared" si="175"/>
        <v>49.95</v>
      </c>
      <c r="BZ275">
        <f t="shared" si="176"/>
        <v>42.05</v>
      </c>
      <c r="CA275">
        <f t="shared" si="176"/>
        <v>41.99</v>
      </c>
      <c r="CB275">
        <f t="shared" si="177"/>
        <v>2.99</v>
      </c>
      <c r="CC275">
        <f t="shared" si="177"/>
        <v>3.04</v>
      </c>
      <c r="CD275">
        <f t="shared" si="179"/>
        <v>9.9600000000000009</v>
      </c>
      <c r="CE275">
        <f t="shared" si="179"/>
        <v>10.96</v>
      </c>
      <c r="CF275">
        <f t="shared" si="178"/>
        <v>23.7</v>
      </c>
      <c r="CG275">
        <f t="shared" si="178"/>
        <v>26.1</v>
      </c>
      <c r="CH275" s="20" t="b">
        <f t="shared" si="215"/>
        <v>1</v>
      </c>
    </row>
    <row r="276" spans="1:86" x14ac:dyDescent="0.25">
      <c r="A276" s="31" t="s">
        <v>349</v>
      </c>
      <c r="B276" s="31" t="s">
        <v>338</v>
      </c>
      <c r="C276" s="32">
        <v>71747</v>
      </c>
      <c r="D276" s="32" t="b">
        <f t="shared" si="180"/>
        <v>1</v>
      </c>
      <c r="E276" s="32" t="b">
        <f t="shared" si="180"/>
        <v>1</v>
      </c>
      <c r="F276" s="4">
        <v>49.99</v>
      </c>
      <c r="G276" s="5">
        <v>49.99</v>
      </c>
      <c r="H276" s="6">
        <f t="shared" si="181"/>
        <v>0</v>
      </c>
      <c r="I276" s="7">
        <f t="shared" si="182"/>
        <v>0</v>
      </c>
      <c r="J276" s="8">
        <v>49.99</v>
      </c>
      <c r="K276" s="5">
        <v>49.99</v>
      </c>
      <c r="L276" s="6">
        <f t="shared" si="183"/>
        <v>0</v>
      </c>
      <c r="M276" s="7">
        <f t="shared" si="184"/>
        <v>0</v>
      </c>
      <c r="N276" s="8">
        <v>59.99</v>
      </c>
      <c r="O276" s="5">
        <v>57.99</v>
      </c>
      <c r="P276" s="6">
        <f t="shared" si="185"/>
        <v>-2</v>
      </c>
      <c r="Q276" s="7">
        <f t="shared" si="186"/>
        <v>-3.3</v>
      </c>
      <c r="R276" s="8">
        <v>59.95</v>
      </c>
      <c r="S276" s="5">
        <v>59.95</v>
      </c>
      <c r="T276" s="6">
        <f t="shared" si="187"/>
        <v>0</v>
      </c>
      <c r="U276" s="7">
        <f t="shared" si="188"/>
        <v>0</v>
      </c>
      <c r="V276" s="8">
        <v>49.99</v>
      </c>
      <c r="W276" s="5">
        <v>49.99</v>
      </c>
      <c r="X276" s="6">
        <f t="shared" si="189"/>
        <v>0</v>
      </c>
      <c r="Y276" s="7">
        <f t="shared" si="190"/>
        <v>0</v>
      </c>
      <c r="Z276" s="8">
        <v>54.99</v>
      </c>
      <c r="AA276" s="5">
        <v>54.99</v>
      </c>
      <c r="AB276" s="6">
        <f t="shared" si="191"/>
        <v>0</v>
      </c>
      <c r="AC276" s="7">
        <f t="shared" si="192"/>
        <v>0</v>
      </c>
      <c r="AD276" s="8">
        <v>52.99</v>
      </c>
      <c r="AE276" s="5">
        <v>49.99</v>
      </c>
      <c r="AF276" s="6">
        <f t="shared" si="193"/>
        <v>-3</v>
      </c>
      <c r="AG276" s="7">
        <f t="shared" si="194"/>
        <v>-5.7</v>
      </c>
      <c r="AH276" s="8">
        <v>49.99</v>
      </c>
      <c r="AI276" s="5">
        <v>49.99</v>
      </c>
      <c r="AJ276" s="6">
        <f t="shared" si="195"/>
        <v>0</v>
      </c>
      <c r="AK276" s="7">
        <f t="shared" si="196"/>
        <v>0</v>
      </c>
      <c r="AL276" s="8">
        <v>59.99</v>
      </c>
      <c r="AM276" s="5">
        <v>57.99</v>
      </c>
      <c r="AN276" s="6">
        <f t="shared" si="197"/>
        <v>-2</v>
      </c>
      <c r="AO276" s="7">
        <f t="shared" si="198"/>
        <v>-3.3</v>
      </c>
      <c r="AP276" s="8">
        <v>59.99</v>
      </c>
      <c r="AQ276" s="5">
        <v>57.99</v>
      </c>
      <c r="AR276" s="6">
        <f t="shared" si="199"/>
        <v>-2</v>
      </c>
      <c r="AS276" s="7">
        <f t="shared" si="200"/>
        <v>-3.3</v>
      </c>
      <c r="AT276" s="8">
        <v>49.99</v>
      </c>
      <c r="AU276" s="5">
        <v>49.99</v>
      </c>
      <c r="AV276" s="6">
        <f t="shared" si="201"/>
        <v>0</v>
      </c>
      <c r="AW276" s="7">
        <f t="shared" si="202"/>
        <v>0</v>
      </c>
      <c r="AX276" s="8">
        <v>49.99</v>
      </c>
      <c r="AY276" s="5">
        <v>49.99</v>
      </c>
      <c r="AZ276" s="6">
        <f t="shared" si="203"/>
        <v>0</v>
      </c>
      <c r="BA276" s="7">
        <f t="shared" si="204"/>
        <v>0</v>
      </c>
      <c r="BB276" s="8">
        <v>49.99</v>
      </c>
      <c r="BC276" s="5">
        <v>49.99</v>
      </c>
      <c r="BD276" s="6">
        <f t="shared" si="205"/>
        <v>0</v>
      </c>
      <c r="BE276" s="7">
        <f t="shared" si="206"/>
        <v>0</v>
      </c>
      <c r="BF276" s="8">
        <v>54.99</v>
      </c>
      <c r="BG276" s="5">
        <v>49.99</v>
      </c>
      <c r="BH276" s="6">
        <f t="shared" si="207"/>
        <v>-5</v>
      </c>
      <c r="BI276" s="7">
        <f t="shared" si="208"/>
        <v>-9.1</v>
      </c>
      <c r="BJ276" s="8">
        <v>50.99</v>
      </c>
      <c r="BK276" s="5">
        <v>48.99</v>
      </c>
      <c r="BL276" s="6">
        <f t="shared" si="209"/>
        <v>-2</v>
      </c>
      <c r="BM276" s="7">
        <f t="shared" si="210"/>
        <v>-3.9</v>
      </c>
      <c r="BN276" s="8">
        <v>54.99</v>
      </c>
      <c r="BO276" s="5">
        <v>54.99</v>
      </c>
      <c r="BP276" s="6">
        <f t="shared" si="211"/>
        <v>0</v>
      </c>
      <c r="BQ276" s="7">
        <f t="shared" si="212"/>
        <v>0</v>
      </c>
      <c r="BR276" s="8">
        <v>54.99</v>
      </c>
      <c r="BS276" s="5">
        <v>49.99</v>
      </c>
      <c r="BT276" s="6">
        <f t="shared" si="213"/>
        <v>-5</v>
      </c>
      <c r="BU276" s="7">
        <f t="shared" si="214"/>
        <v>-9.1</v>
      </c>
      <c r="BV276">
        <f t="shared" si="174"/>
        <v>49.99</v>
      </c>
      <c r="BW276">
        <f t="shared" si="174"/>
        <v>48.99</v>
      </c>
      <c r="BX276">
        <f t="shared" si="175"/>
        <v>59.99</v>
      </c>
      <c r="BY276">
        <f t="shared" si="175"/>
        <v>59.95</v>
      </c>
      <c r="BZ276">
        <f t="shared" si="176"/>
        <v>53.75</v>
      </c>
      <c r="CA276">
        <f t="shared" si="176"/>
        <v>52.52</v>
      </c>
      <c r="CB276">
        <f t="shared" si="177"/>
        <v>3.97</v>
      </c>
      <c r="CC276">
        <f t="shared" si="177"/>
        <v>3.71</v>
      </c>
      <c r="CD276">
        <f t="shared" si="179"/>
        <v>10</v>
      </c>
      <c r="CE276">
        <f t="shared" si="179"/>
        <v>10.96</v>
      </c>
      <c r="CF276">
        <f t="shared" si="178"/>
        <v>18.600000000000001</v>
      </c>
      <c r="CG276">
        <f t="shared" si="178"/>
        <v>20.9</v>
      </c>
      <c r="CH276" s="20" t="b">
        <f t="shared" si="215"/>
        <v>1</v>
      </c>
    </row>
    <row r="277" spans="1:86" x14ac:dyDescent="0.25">
      <c r="A277" s="31" t="s">
        <v>350</v>
      </c>
      <c r="B277" s="31" t="s">
        <v>338</v>
      </c>
      <c r="C277" s="32">
        <v>71748</v>
      </c>
      <c r="D277" s="32" t="b">
        <f t="shared" si="180"/>
        <v>1</v>
      </c>
      <c r="E277" s="32" t="b">
        <f t="shared" si="180"/>
        <v>1</v>
      </c>
      <c r="F277" s="4">
        <v>69.989999999999995</v>
      </c>
      <c r="G277" s="5">
        <v>69.989999999999995</v>
      </c>
      <c r="H277" s="6">
        <f t="shared" si="181"/>
        <v>0</v>
      </c>
      <c r="I277" s="7">
        <f t="shared" si="182"/>
        <v>0</v>
      </c>
      <c r="J277" s="8">
        <v>69.989999999999995</v>
      </c>
      <c r="K277" s="5">
        <v>69.989999999999995</v>
      </c>
      <c r="L277" s="6">
        <f t="shared" si="183"/>
        <v>0</v>
      </c>
      <c r="M277" s="7">
        <f t="shared" si="184"/>
        <v>0</v>
      </c>
      <c r="N277" s="8">
        <v>79.989999999999995</v>
      </c>
      <c r="O277" s="5">
        <v>79.989999999999995</v>
      </c>
      <c r="P277" s="6">
        <f t="shared" si="185"/>
        <v>0</v>
      </c>
      <c r="Q277" s="7">
        <f t="shared" si="186"/>
        <v>0</v>
      </c>
      <c r="R277" s="8">
        <v>89.95</v>
      </c>
      <c r="S277" s="5">
        <v>89.95</v>
      </c>
      <c r="T277" s="6">
        <f t="shared" si="187"/>
        <v>0</v>
      </c>
      <c r="U277" s="7">
        <f t="shared" si="188"/>
        <v>0</v>
      </c>
      <c r="V277" s="8">
        <v>74.989999999999995</v>
      </c>
      <c r="W277" s="5">
        <v>69.989999999999995</v>
      </c>
      <c r="X277" s="6">
        <f t="shared" si="189"/>
        <v>-5</v>
      </c>
      <c r="Y277" s="7">
        <f t="shared" si="190"/>
        <v>-6.7</v>
      </c>
      <c r="Z277" s="8">
        <v>74.989999999999995</v>
      </c>
      <c r="AA277" s="5">
        <v>74.989999999999995</v>
      </c>
      <c r="AB277" s="6">
        <f t="shared" si="191"/>
        <v>0</v>
      </c>
      <c r="AC277" s="7">
        <f t="shared" si="192"/>
        <v>0</v>
      </c>
      <c r="AD277" s="8">
        <v>69.989999999999995</v>
      </c>
      <c r="AE277" s="5">
        <v>69.989999999999995</v>
      </c>
      <c r="AF277" s="6">
        <f t="shared" si="193"/>
        <v>0</v>
      </c>
      <c r="AG277" s="7">
        <f t="shared" si="194"/>
        <v>0</v>
      </c>
      <c r="AH277" s="8">
        <v>70.989999999999995</v>
      </c>
      <c r="AI277" s="5">
        <v>69.989999999999995</v>
      </c>
      <c r="AJ277" s="6">
        <f t="shared" si="195"/>
        <v>-1</v>
      </c>
      <c r="AK277" s="7">
        <f t="shared" si="196"/>
        <v>-1.4</v>
      </c>
      <c r="AL277" s="8">
        <v>79.989999999999995</v>
      </c>
      <c r="AM277" s="5">
        <v>79.989999999999995</v>
      </c>
      <c r="AN277" s="6">
        <f t="shared" si="197"/>
        <v>0</v>
      </c>
      <c r="AO277" s="7">
        <f t="shared" si="198"/>
        <v>0</v>
      </c>
      <c r="AP277" s="8">
        <v>79.989999999999995</v>
      </c>
      <c r="AQ277" s="5">
        <v>79.989999999999995</v>
      </c>
      <c r="AR277" s="6">
        <f t="shared" si="199"/>
        <v>0</v>
      </c>
      <c r="AS277" s="7">
        <f t="shared" si="200"/>
        <v>0</v>
      </c>
      <c r="AT277" s="8">
        <v>69.989999999999995</v>
      </c>
      <c r="AU277" s="5">
        <v>69.989999999999995</v>
      </c>
      <c r="AV277" s="6">
        <f t="shared" si="201"/>
        <v>0</v>
      </c>
      <c r="AW277" s="7">
        <f t="shared" si="202"/>
        <v>0</v>
      </c>
      <c r="AX277" s="8">
        <v>69.989999999999995</v>
      </c>
      <c r="AY277" s="5">
        <v>69.989999999999995</v>
      </c>
      <c r="AZ277" s="6">
        <f t="shared" si="203"/>
        <v>0</v>
      </c>
      <c r="BA277" s="7">
        <f t="shared" si="204"/>
        <v>0</v>
      </c>
      <c r="BB277" s="8">
        <v>69.989999999999995</v>
      </c>
      <c r="BC277" s="5">
        <v>69.989999999999995</v>
      </c>
      <c r="BD277" s="6">
        <f t="shared" si="205"/>
        <v>0</v>
      </c>
      <c r="BE277" s="7">
        <f t="shared" si="206"/>
        <v>0</v>
      </c>
      <c r="BF277" s="8">
        <v>74.989999999999995</v>
      </c>
      <c r="BG277" s="5">
        <v>69.989999999999995</v>
      </c>
      <c r="BH277" s="6">
        <f t="shared" si="207"/>
        <v>-5</v>
      </c>
      <c r="BI277" s="7">
        <f t="shared" si="208"/>
        <v>-6.7</v>
      </c>
      <c r="BJ277" s="8">
        <v>72.989999999999995</v>
      </c>
      <c r="BK277" s="5">
        <v>68.989999999999995</v>
      </c>
      <c r="BL277" s="6">
        <f t="shared" si="209"/>
        <v>-4</v>
      </c>
      <c r="BM277" s="7">
        <f t="shared" si="210"/>
        <v>-5.5</v>
      </c>
      <c r="BN277" s="8">
        <v>74.989999999999995</v>
      </c>
      <c r="BO277" s="5">
        <v>74.989999999999995</v>
      </c>
      <c r="BP277" s="6">
        <f t="shared" si="211"/>
        <v>0</v>
      </c>
      <c r="BQ277" s="7">
        <f t="shared" si="212"/>
        <v>0</v>
      </c>
      <c r="BR277" s="8">
        <v>74.989999999999995</v>
      </c>
      <c r="BS277" s="5">
        <v>69.989999999999995</v>
      </c>
      <c r="BT277" s="6">
        <f t="shared" si="213"/>
        <v>-5</v>
      </c>
      <c r="BU277" s="7">
        <f t="shared" si="214"/>
        <v>-6.7</v>
      </c>
      <c r="BV277">
        <f t="shared" si="174"/>
        <v>69.989999999999995</v>
      </c>
      <c r="BW277">
        <f t="shared" si="174"/>
        <v>68.989999999999995</v>
      </c>
      <c r="BX277">
        <f t="shared" si="175"/>
        <v>89.95</v>
      </c>
      <c r="BY277">
        <f t="shared" si="175"/>
        <v>89.95</v>
      </c>
      <c r="BZ277">
        <f t="shared" si="176"/>
        <v>74.63</v>
      </c>
      <c r="CA277">
        <f t="shared" si="176"/>
        <v>73.459999999999994</v>
      </c>
      <c r="CB277">
        <f t="shared" si="177"/>
        <v>5.24</v>
      </c>
      <c r="CC277">
        <f t="shared" si="177"/>
        <v>5.66</v>
      </c>
      <c r="CD277">
        <f t="shared" si="179"/>
        <v>19.96</v>
      </c>
      <c r="CE277">
        <f t="shared" si="179"/>
        <v>20.96</v>
      </c>
      <c r="CF277">
        <f t="shared" si="178"/>
        <v>26.7</v>
      </c>
      <c r="CG277">
        <f t="shared" si="178"/>
        <v>28.5</v>
      </c>
      <c r="CH277" s="20" t="b">
        <f t="shared" si="215"/>
        <v>1</v>
      </c>
    </row>
    <row r="278" spans="1:86" x14ac:dyDescent="0.25">
      <c r="A278" s="31" t="s">
        <v>351</v>
      </c>
      <c r="B278" s="31" t="s">
        <v>338</v>
      </c>
      <c r="C278" s="32">
        <v>71749</v>
      </c>
      <c r="D278" s="32" t="b">
        <f t="shared" si="180"/>
        <v>1</v>
      </c>
      <c r="E278" s="32" t="b">
        <f t="shared" si="180"/>
        <v>1</v>
      </c>
      <c r="F278" s="4">
        <v>39.99</v>
      </c>
      <c r="G278" s="5">
        <v>39.99</v>
      </c>
      <c r="H278" s="6">
        <f t="shared" si="181"/>
        <v>0</v>
      </c>
      <c r="I278" s="7">
        <f t="shared" si="182"/>
        <v>0</v>
      </c>
      <c r="J278" s="8">
        <v>39.99</v>
      </c>
      <c r="K278" s="5">
        <v>39.99</v>
      </c>
      <c r="L278" s="6">
        <f t="shared" si="183"/>
        <v>0</v>
      </c>
      <c r="M278" s="7">
        <f t="shared" si="184"/>
        <v>0</v>
      </c>
      <c r="N278" s="8">
        <v>44.99</v>
      </c>
      <c r="O278" s="5">
        <v>44.99</v>
      </c>
      <c r="P278" s="6">
        <f t="shared" si="185"/>
        <v>0</v>
      </c>
      <c r="Q278" s="7">
        <f t="shared" si="186"/>
        <v>0</v>
      </c>
      <c r="R278" s="8">
        <v>49.95</v>
      </c>
      <c r="S278" s="5">
        <v>49.95</v>
      </c>
      <c r="T278" s="6">
        <f t="shared" si="187"/>
        <v>0</v>
      </c>
      <c r="U278" s="7">
        <f t="shared" si="188"/>
        <v>0</v>
      </c>
      <c r="V278" s="8">
        <v>39.99</v>
      </c>
      <c r="W278" s="5">
        <v>39.99</v>
      </c>
      <c r="X278" s="6">
        <f t="shared" si="189"/>
        <v>0</v>
      </c>
      <c r="Y278" s="7">
        <f t="shared" si="190"/>
        <v>0</v>
      </c>
      <c r="Z278" s="8">
        <v>39.99</v>
      </c>
      <c r="AA278" s="5">
        <v>39.99</v>
      </c>
      <c r="AB278" s="6">
        <f t="shared" si="191"/>
        <v>0</v>
      </c>
      <c r="AC278" s="7">
        <f t="shared" si="192"/>
        <v>0</v>
      </c>
      <c r="AD278" s="8">
        <v>39.99</v>
      </c>
      <c r="AE278" s="5">
        <v>39.99</v>
      </c>
      <c r="AF278" s="6">
        <f t="shared" si="193"/>
        <v>0</v>
      </c>
      <c r="AG278" s="7">
        <f t="shared" si="194"/>
        <v>0</v>
      </c>
      <c r="AH278" s="8">
        <v>39.99</v>
      </c>
      <c r="AI278" s="5">
        <v>39.99</v>
      </c>
      <c r="AJ278" s="6">
        <f t="shared" si="195"/>
        <v>0</v>
      </c>
      <c r="AK278" s="7">
        <f t="shared" si="196"/>
        <v>0</v>
      </c>
      <c r="AL278" s="8">
        <v>44.99</v>
      </c>
      <c r="AM278" s="5">
        <v>44.99</v>
      </c>
      <c r="AN278" s="6">
        <f t="shared" si="197"/>
        <v>0</v>
      </c>
      <c r="AO278" s="7">
        <f t="shared" si="198"/>
        <v>0</v>
      </c>
      <c r="AP278" s="8">
        <v>44.99</v>
      </c>
      <c r="AQ278" s="5">
        <v>44.99</v>
      </c>
      <c r="AR278" s="6">
        <f t="shared" si="199"/>
        <v>0</v>
      </c>
      <c r="AS278" s="7">
        <f t="shared" si="200"/>
        <v>0</v>
      </c>
      <c r="AT278" s="8">
        <v>39.99</v>
      </c>
      <c r="AU278" s="5">
        <v>39.99</v>
      </c>
      <c r="AV278" s="6">
        <f t="shared" si="201"/>
        <v>0</v>
      </c>
      <c r="AW278" s="7">
        <f t="shared" si="202"/>
        <v>0</v>
      </c>
      <c r="AX278" s="8">
        <v>39.99</v>
      </c>
      <c r="AY278" s="5">
        <v>39.99</v>
      </c>
      <c r="AZ278" s="6">
        <f t="shared" si="203"/>
        <v>0</v>
      </c>
      <c r="BA278" s="7">
        <f t="shared" si="204"/>
        <v>0</v>
      </c>
      <c r="BB278" s="8">
        <v>39.99</v>
      </c>
      <c r="BC278" s="5">
        <v>39.99</v>
      </c>
      <c r="BD278" s="6">
        <f t="shared" si="205"/>
        <v>0</v>
      </c>
      <c r="BE278" s="7">
        <f t="shared" si="206"/>
        <v>0</v>
      </c>
      <c r="BF278" s="8">
        <v>39.99</v>
      </c>
      <c r="BG278" s="5">
        <v>39.99</v>
      </c>
      <c r="BH278" s="6">
        <f t="shared" si="207"/>
        <v>0</v>
      </c>
      <c r="BI278" s="7">
        <f t="shared" si="208"/>
        <v>0</v>
      </c>
      <c r="BJ278" s="8">
        <v>39.99</v>
      </c>
      <c r="BK278" s="5">
        <v>38.99</v>
      </c>
      <c r="BL278" s="6">
        <f t="shared" si="209"/>
        <v>-1</v>
      </c>
      <c r="BM278" s="7">
        <f t="shared" si="210"/>
        <v>-2.5</v>
      </c>
      <c r="BN278" s="8">
        <v>44.99</v>
      </c>
      <c r="BO278" s="5">
        <v>44.99</v>
      </c>
      <c r="BP278" s="6">
        <f t="shared" si="211"/>
        <v>0</v>
      </c>
      <c r="BQ278" s="7">
        <f t="shared" si="212"/>
        <v>0</v>
      </c>
      <c r="BR278" s="8">
        <v>39.99</v>
      </c>
      <c r="BS278" s="5">
        <v>39.99</v>
      </c>
      <c r="BT278" s="6">
        <f t="shared" si="213"/>
        <v>0</v>
      </c>
      <c r="BU278" s="7">
        <f t="shared" si="214"/>
        <v>0</v>
      </c>
      <c r="BV278">
        <f t="shared" si="174"/>
        <v>39.99</v>
      </c>
      <c r="BW278">
        <f t="shared" si="174"/>
        <v>38.99</v>
      </c>
      <c r="BX278">
        <f t="shared" si="175"/>
        <v>49.95</v>
      </c>
      <c r="BY278">
        <f t="shared" si="175"/>
        <v>49.95</v>
      </c>
      <c r="BZ278">
        <f t="shared" si="176"/>
        <v>41.75</v>
      </c>
      <c r="CA278">
        <f t="shared" si="176"/>
        <v>41.69</v>
      </c>
      <c r="CB278">
        <f t="shared" si="177"/>
        <v>2.93</v>
      </c>
      <c r="CC278">
        <f t="shared" si="177"/>
        <v>2.98</v>
      </c>
      <c r="CD278">
        <f t="shared" si="179"/>
        <v>9.9600000000000009</v>
      </c>
      <c r="CE278">
        <f t="shared" si="179"/>
        <v>10.96</v>
      </c>
      <c r="CF278">
        <f t="shared" si="178"/>
        <v>23.9</v>
      </c>
      <c r="CG278">
        <f t="shared" si="178"/>
        <v>26.3</v>
      </c>
      <c r="CH278" s="20" t="b">
        <f t="shared" si="215"/>
        <v>1</v>
      </c>
    </row>
    <row r="279" spans="1:86" x14ac:dyDescent="0.25">
      <c r="A279" s="31" t="s">
        <v>352</v>
      </c>
      <c r="B279" s="31" t="s">
        <v>338</v>
      </c>
      <c r="C279" s="32">
        <v>71752</v>
      </c>
      <c r="D279" s="32" t="b">
        <f t="shared" si="180"/>
        <v>1</v>
      </c>
      <c r="E279" s="32" t="b">
        <f t="shared" si="180"/>
        <v>1</v>
      </c>
      <c r="F279" s="4">
        <v>39.99</v>
      </c>
      <c r="G279" s="5">
        <v>39.99</v>
      </c>
      <c r="H279" s="6">
        <f t="shared" si="181"/>
        <v>0</v>
      </c>
      <c r="I279" s="7">
        <f t="shared" si="182"/>
        <v>0</v>
      </c>
      <c r="J279" s="8">
        <v>39.99</v>
      </c>
      <c r="K279" s="5">
        <v>39.99</v>
      </c>
      <c r="L279" s="6">
        <f t="shared" si="183"/>
        <v>0</v>
      </c>
      <c r="M279" s="7">
        <f t="shared" si="184"/>
        <v>0</v>
      </c>
      <c r="N279" s="8">
        <v>44.99</v>
      </c>
      <c r="O279" s="5">
        <v>44.99</v>
      </c>
      <c r="P279" s="6">
        <f t="shared" si="185"/>
        <v>0</v>
      </c>
      <c r="Q279" s="7">
        <f t="shared" si="186"/>
        <v>0</v>
      </c>
      <c r="R279" s="8">
        <v>49.95</v>
      </c>
      <c r="S279" s="5">
        <v>49.95</v>
      </c>
      <c r="T279" s="6">
        <f t="shared" si="187"/>
        <v>0</v>
      </c>
      <c r="U279" s="7">
        <f t="shared" si="188"/>
        <v>0</v>
      </c>
      <c r="V279" s="8">
        <v>39.99</v>
      </c>
      <c r="W279" s="5">
        <v>39.99</v>
      </c>
      <c r="X279" s="6">
        <f t="shared" si="189"/>
        <v>0</v>
      </c>
      <c r="Y279" s="7">
        <f t="shared" si="190"/>
        <v>0</v>
      </c>
      <c r="Z279" s="8">
        <v>44.99</v>
      </c>
      <c r="AA279" s="5">
        <v>44.99</v>
      </c>
      <c r="AB279" s="6">
        <f t="shared" si="191"/>
        <v>0</v>
      </c>
      <c r="AC279" s="7">
        <f t="shared" si="192"/>
        <v>0</v>
      </c>
      <c r="AD279" s="8">
        <v>39.99</v>
      </c>
      <c r="AE279" s="5">
        <v>39.99</v>
      </c>
      <c r="AF279" s="6">
        <f t="shared" si="193"/>
        <v>0</v>
      </c>
      <c r="AG279" s="7">
        <f t="shared" si="194"/>
        <v>0</v>
      </c>
      <c r="AH279" s="8">
        <v>39.99</v>
      </c>
      <c r="AI279" s="5">
        <v>39.99</v>
      </c>
      <c r="AJ279" s="6">
        <f t="shared" si="195"/>
        <v>0</v>
      </c>
      <c r="AK279" s="7">
        <f t="shared" si="196"/>
        <v>0</v>
      </c>
      <c r="AL279" s="8">
        <v>44.99</v>
      </c>
      <c r="AM279" s="5">
        <v>44.99</v>
      </c>
      <c r="AN279" s="6">
        <f t="shared" si="197"/>
        <v>0</v>
      </c>
      <c r="AO279" s="7">
        <f t="shared" si="198"/>
        <v>0</v>
      </c>
      <c r="AP279" s="8">
        <v>44.99</v>
      </c>
      <c r="AQ279" s="5">
        <v>44.99</v>
      </c>
      <c r="AR279" s="6">
        <f t="shared" si="199"/>
        <v>0</v>
      </c>
      <c r="AS279" s="7">
        <f t="shared" si="200"/>
        <v>0</v>
      </c>
      <c r="AT279" s="8">
        <v>39.99</v>
      </c>
      <c r="AU279" s="5">
        <v>39.99</v>
      </c>
      <c r="AV279" s="6">
        <f t="shared" si="201"/>
        <v>0</v>
      </c>
      <c r="AW279" s="7">
        <f t="shared" si="202"/>
        <v>0</v>
      </c>
      <c r="AX279" s="8">
        <v>39.99</v>
      </c>
      <c r="AY279" s="5">
        <v>39.99</v>
      </c>
      <c r="AZ279" s="6">
        <f t="shared" si="203"/>
        <v>0</v>
      </c>
      <c r="BA279" s="7">
        <f t="shared" si="204"/>
        <v>0</v>
      </c>
      <c r="BB279" s="8">
        <v>39.99</v>
      </c>
      <c r="BC279" s="5">
        <v>39.99</v>
      </c>
      <c r="BD279" s="6">
        <f t="shared" si="205"/>
        <v>0</v>
      </c>
      <c r="BE279" s="7">
        <f t="shared" si="206"/>
        <v>0</v>
      </c>
      <c r="BF279" s="8">
        <v>39.99</v>
      </c>
      <c r="BG279" s="5">
        <v>39.99</v>
      </c>
      <c r="BH279" s="6">
        <f t="shared" si="207"/>
        <v>0</v>
      </c>
      <c r="BI279" s="7">
        <f t="shared" si="208"/>
        <v>0</v>
      </c>
      <c r="BJ279" s="8">
        <v>39.99</v>
      </c>
      <c r="BK279" s="5">
        <v>38.99</v>
      </c>
      <c r="BL279" s="6">
        <f t="shared" si="209"/>
        <v>-1</v>
      </c>
      <c r="BM279" s="7">
        <f t="shared" si="210"/>
        <v>-2.5</v>
      </c>
      <c r="BN279" s="8">
        <v>44.99</v>
      </c>
      <c r="BO279" s="5">
        <v>44.99</v>
      </c>
      <c r="BP279" s="6">
        <f t="shared" si="211"/>
        <v>0</v>
      </c>
      <c r="BQ279" s="7">
        <f t="shared" si="212"/>
        <v>0</v>
      </c>
      <c r="BR279" s="8">
        <v>39.99</v>
      </c>
      <c r="BS279" s="5">
        <v>39.99</v>
      </c>
      <c r="BT279" s="6">
        <f t="shared" si="213"/>
        <v>0</v>
      </c>
      <c r="BU279" s="7">
        <f t="shared" si="214"/>
        <v>0</v>
      </c>
      <c r="BV279">
        <f t="shared" si="174"/>
        <v>39.99</v>
      </c>
      <c r="BW279">
        <f t="shared" si="174"/>
        <v>38.99</v>
      </c>
      <c r="BX279">
        <f t="shared" si="175"/>
        <v>49.95</v>
      </c>
      <c r="BY279">
        <f t="shared" si="175"/>
        <v>49.95</v>
      </c>
      <c r="BZ279">
        <f t="shared" si="176"/>
        <v>42.05</v>
      </c>
      <c r="CA279">
        <f t="shared" si="176"/>
        <v>41.99</v>
      </c>
      <c r="CB279">
        <f t="shared" si="177"/>
        <v>2.99</v>
      </c>
      <c r="CC279">
        <f t="shared" si="177"/>
        <v>3.04</v>
      </c>
      <c r="CD279">
        <f t="shared" si="179"/>
        <v>9.9600000000000009</v>
      </c>
      <c r="CE279">
        <f t="shared" si="179"/>
        <v>10.96</v>
      </c>
      <c r="CF279">
        <f t="shared" si="178"/>
        <v>23.7</v>
      </c>
      <c r="CG279">
        <f t="shared" si="178"/>
        <v>26.1</v>
      </c>
      <c r="CH279" s="20" t="b">
        <f t="shared" si="215"/>
        <v>1</v>
      </c>
    </row>
    <row r="280" spans="1:86" x14ac:dyDescent="0.25">
      <c r="A280" s="31" t="s">
        <v>353</v>
      </c>
      <c r="B280" s="31" t="s">
        <v>338</v>
      </c>
      <c r="C280" s="32">
        <v>71753</v>
      </c>
      <c r="D280" s="32" t="b">
        <f t="shared" si="180"/>
        <v>1</v>
      </c>
      <c r="E280" s="32" t="b">
        <f t="shared" si="180"/>
        <v>1</v>
      </c>
      <c r="F280" s="4">
        <v>49.99</v>
      </c>
      <c r="G280" s="5">
        <v>49.99</v>
      </c>
      <c r="H280" s="6">
        <f t="shared" si="181"/>
        <v>0</v>
      </c>
      <c r="I280" s="7">
        <f t="shared" si="182"/>
        <v>0</v>
      </c>
      <c r="J280" s="8">
        <v>49.99</v>
      </c>
      <c r="K280" s="5">
        <v>49.99</v>
      </c>
      <c r="L280" s="6">
        <f t="shared" si="183"/>
        <v>0</v>
      </c>
      <c r="M280" s="7">
        <f t="shared" si="184"/>
        <v>0</v>
      </c>
      <c r="N280" s="8">
        <v>59.99</v>
      </c>
      <c r="O280" s="5">
        <v>57.99</v>
      </c>
      <c r="P280" s="6">
        <f t="shared" si="185"/>
        <v>-2</v>
      </c>
      <c r="Q280" s="7">
        <f t="shared" si="186"/>
        <v>-3.3</v>
      </c>
      <c r="R280" s="8">
        <v>59.95</v>
      </c>
      <c r="S280" s="5">
        <v>59.95</v>
      </c>
      <c r="T280" s="6">
        <f t="shared" si="187"/>
        <v>0</v>
      </c>
      <c r="U280" s="7">
        <f t="shared" si="188"/>
        <v>0</v>
      </c>
      <c r="V280" s="8">
        <v>49.99</v>
      </c>
      <c r="W280" s="5">
        <v>49.99</v>
      </c>
      <c r="X280" s="6">
        <f t="shared" si="189"/>
        <v>0</v>
      </c>
      <c r="Y280" s="7">
        <f t="shared" si="190"/>
        <v>0</v>
      </c>
      <c r="Z280" s="8">
        <v>54.99</v>
      </c>
      <c r="AA280" s="5">
        <v>54.99</v>
      </c>
      <c r="AB280" s="6">
        <f t="shared" si="191"/>
        <v>0</v>
      </c>
      <c r="AC280" s="7">
        <f t="shared" si="192"/>
        <v>0</v>
      </c>
      <c r="AD280" s="8">
        <v>49.99</v>
      </c>
      <c r="AE280" s="5">
        <v>49.99</v>
      </c>
      <c r="AF280" s="6">
        <f t="shared" si="193"/>
        <v>0</v>
      </c>
      <c r="AG280" s="7">
        <f t="shared" si="194"/>
        <v>0</v>
      </c>
      <c r="AH280" s="8">
        <v>49.99</v>
      </c>
      <c r="AI280" s="5">
        <v>49.99</v>
      </c>
      <c r="AJ280" s="6">
        <f t="shared" si="195"/>
        <v>0</v>
      </c>
      <c r="AK280" s="7">
        <f t="shared" si="196"/>
        <v>0</v>
      </c>
      <c r="AL280" s="8">
        <v>59.99</v>
      </c>
      <c r="AM280" s="5">
        <v>57.99</v>
      </c>
      <c r="AN280" s="6">
        <f t="shared" si="197"/>
        <v>-2</v>
      </c>
      <c r="AO280" s="7">
        <f t="shared" si="198"/>
        <v>-3.3</v>
      </c>
      <c r="AP280" s="8">
        <v>59.99</v>
      </c>
      <c r="AQ280" s="5">
        <v>57.99</v>
      </c>
      <c r="AR280" s="6">
        <f t="shared" si="199"/>
        <v>-2</v>
      </c>
      <c r="AS280" s="7">
        <f t="shared" si="200"/>
        <v>-3.3</v>
      </c>
      <c r="AT280" s="8">
        <v>49.99</v>
      </c>
      <c r="AU280" s="5">
        <v>49.99</v>
      </c>
      <c r="AV280" s="6">
        <f t="shared" si="201"/>
        <v>0</v>
      </c>
      <c r="AW280" s="7">
        <f t="shared" si="202"/>
        <v>0</v>
      </c>
      <c r="AX280" s="8">
        <v>49.99</v>
      </c>
      <c r="AY280" s="5">
        <v>49.99</v>
      </c>
      <c r="AZ280" s="6">
        <f t="shared" si="203"/>
        <v>0</v>
      </c>
      <c r="BA280" s="7">
        <f t="shared" si="204"/>
        <v>0</v>
      </c>
      <c r="BB280" s="8">
        <v>49.99</v>
      </c>
      <c r="BC280" s="5">
        <v>49.99</v>
      </c>
      <c r="BD280" s="6">
        <f t="shared" si="205"/>
        <v>0</v>
      </c>
      <c r="BE280" s="7">
        <f t="shared" si="206"/>
        <v>0</v>
      </c>
      <c r="BF280" s="8">
        <v>54.99</v>
      </c>
      <c r="BG280" s="5">
        <v>49.99</v>
      </c>
      <c r="BH280" s="6">
        <f t="shared" si="207"/>
        <v>-5</v>
      </c>
      <c r="BI280" s="7">
        <f t="shared" si="208"/>
        <v>-9.1</v>
      </c>
      <c r="BJ280" s="8">
        <v>50.99</v>
      </c>
      <c r="BK280" s="5">
        <v>48.99</v>
      </c>
      <c r="BL280" s="6">
        <f t="shared" si="209"/>
        <v>-2</v>
      </c>
      <c r="BM280" s="7">
        <f t="shared" si="210"/>
        <v>-3.9</v>
      </c>
      <c r="BN280" s="8">
        <v>54.99</v>
      </c>
      <c r="BO280" s="5">
        <v>54.99</v>
      </c>
      <c r="BP280" s="6">
        <f t="shared" si="211"/>
        <v>0</v>
      </c>
      <c r="BQ280" s="7">
        <f t="shared" si="212"/>
        <v>0</v>
      </c>
      <c r="BR280" s="8">
        <v>54.99</v>
      </c>
      <c r="BS280" s="5">
        <v>49.99</v>
      </c>
      <c r="BT280" s="6">
        <f t="shared" si="213"/>
        <v>-5</v>
      </c>
      <c r="BU280" s="7">
        <f t="shared" si="214"/>
        <v>-9.1</v>
      </c>
      <c r="BV280">
        <f t="shared" si="174"/>
        <v>49.99</v>
      </c>
      <c r="BW280">
        <f t="shared" si="174"/>
        <v>48.99</v>
      </c>
      <c r="BX280">
        <f t="shared" si="175"/>
        <v>59.99</v>
      </c>
      <c r="BY280">
        <f t="shared" si="175"/>
        <v>59.95</v>
      </c>
      <c r="BZ280">
        <f t="shared" si="176"/>
        <v>53.58</v>
      </c>
      <c r="CA280">
        <f t="shared" si="176"/>
        <v>52.52</v>
      </c>
      <c r="CB280">
        <f t="shared" si="177"/>
        <v>4.07</v>
      </c>
      <c r="CC280">
        <f t="shared" si="177"/>
        <v>3.71</v>
      </c>
      <c r="CD280">
        <f t="shared" si="179"/>
        <v>10</v>
      </c>
      <c r="CE280">
        <f t="shared" si="179"/>
        <v>10.96</v>
      </c>
      <c r="CF280">
        <f t="shared" si="178"/>
        <v>18.7</v>
      </c>
      <c r="CG280">
        <f t="shared" si="178"/>
        <v>20.9</v>
      </c>
      <c r="CH280" s="20" t="b">
        <f t="shared" si="215"/>
        <v>1</v>
      </c>
    </row>
    <row r="281" spans="1:86" x14ac:dyDescent="0.25">
      <c r="A281" s="31" t="s">
        <v>354</v>
      </c>
      <c r="B281" s="31" t="s">
        <v>338</v>
      </c>
      <c r="C281" s="32">
        <v>71754</v>
      </c>
      <c r="D281" s="32" t="b">
        <f t="shared" si="180"/>
        <v>1</v>
      </c>
      <c r="E281" s="32" t="b">
        <f t="shared" si="180"/>
        <v>1</v>
      </c>
      <c r="F281" s="4">
        <v>74.989999999999995</v>
      </c>
      <c r="G281" s="5">
        <v>69.989999999999995</v>
      </c>
      <c r="H281" s="6">
        <f t="shared" si="181"/>
        <v>-5</v>
      </c>
      <c r="I281" s="7">
        <f t="shared" si="182"/>
        <v>-6.7</v>
      </c>
      <c r="J281" s="8">
        <v>69.989999999999995</v>
      </c>
      <c r="K281" s="5">
        <v>69.989999999999995</v>
      </c>
      <c r="L281" s="6">
        <f t="shared" si="183"/>
        <v>0</v>
      </c>
      <c r="M281" s="7">
        <f t="shared" si="184"/>
        <v>0</v>
      </c>
      <c r="N281" s="8">
        <v>79.989999999999995</v>
      </c>
      <c r="O281" s="5">
        <v>79.989999999999995</v>
      </c>
      <c r="P281" s="6">
        <f t="shared" si="185"/>
        <v>0</v>
      </c>
      <c r="Q281" s="7">
        <f t="shared" si="186"/>
        <v>0</v>
      </c>
      <c r="R281" s="8">
        <v>89.95</v>
      </c>
      <c r="S281" s="5">
        <v>89.95</v>
      </c>
      <c r="T281" s="6">
        <f t="shared" si="187"/>
        <v>0</v>
      </c>
      <c r="U281" s="7">
        <f t="shared" si="188"/>
        <v>0</v>
      </c>
      <c r="V281" s="8">
        <v>69.989999999999995</v>
      </c>
      <c r="W281" s="5">
        <v>69.989999999999995</v>
      </c>
      <c r="X281" s="6">
        <f t="shared" si="189"/>
        <v>0</v>
      </c>
      <c r="Y281" s="7">
        <f t="shared" si="190"/>
        <v>0</v>
      </c>
      <c r="Z281" s="8">
        <v>74.989999999999995</v>
      </c>
      <c r="AA281" s="5">
        <v>74.989999999999995</v>
      </c>
      <c r="AB281" s="6">
        <f t="shared" si="191"/>
        <v>0</v>
      </c>
      <c r="AC281" s="7">
        <f t="shared" si="192"/>
        <v>0</v>
      </c>
      <c r="AD281" s="8">
        <v>69.989999999999995</v>
      </c>
      <c r="AE281" s="5">
        <v>69.989999999999995</v>
      </c>
      <c r="AF281" s="6">
        <f t="shared" si="193"/>
        <v>0</v>
      </c>
      <c r="AG281" s="7">
        <f t="shared" si="194"/>
        <v>0</v>
      </c>
      <c r="AH281" s="8">
        <v>69.989999999999995</v>
      </c>
      <c r="AI281" s="5">
        <v>69.989999999999995</v>
      </c>
      <c r="AJ281" s="6">
        <f t="shared" si="195"/>
        <v>0</v>
      </c>
      <c r="AK281" s="7">
        <f t="shared" si="196"/>
        <v>0</v>
      </c>
      <c r="AL281" s="8">
        <v>79.989999999999995</v>
      </c>
      <c r="AM281" s="5">
        <v>79.989999999999995</v>
      </c>
      <c r="AN281" s="6">
        <f t="shared" si="197"/>
        <v>0</v>
      </c>
      <c r="AO281" s="7">
        <f t="shared" si="198"/>
        <v>0</v>
      </c>
      <c r="AP281" s="8">
        <v>79.989999999999995</v>
      </c>
      <c r="AQ281" s="5">
        <v>79.989999999999995</v>
      </c>
      <c r="AR281" s="6">
        <f t="shared" si="199"/>
        <v>0</v>
      </c>
      <c r="AS281" s="7">
        <f t="shared" si="200"/>
        <v>0</v>
      </c>
      <c r="AT281" s="8">
        <v>69.989999999999995</v>
      </c>
      <c r="AU281" s="5">
        <v>69.989999999999995</v>
      </c>
      <c r="AV281" s="6">
        <f t="shared" si="201"/>
        <v>0</v>
      </c>
      <c r="AW281" s="7">
        <f t="shared" si="202"/>
        <v>0</v>
      </c>
      <c r="AX281" s="8">
        <v>74.989999999999995</v>
      </c>
      <c r="AY281" s="5">
        <v>69.989999999999995</v>
      </c>
      <c r="AZ281" s="6">
        <f t="shared" si="203"/>
        <v>-5</v>
      </c>
      <c r="BA281" s="7">
        <f t="shared" si="204"/>
        <v>-6.7</v>
      </c>
      <c r="BB281" s="8">
        <v>69.989999999999995</v>
      </c>
      <c r="BC281" s="5">
        <v>69.989999999999995</v>
      </c>
      <c r="BD281" s="6">
        <f t="shared" si="205"/>
        <v>0</v>
      </c>
      <c r="BE281" s="7">
        <f t="shared" si="206"/>
        <v>0</v>
      </c>
      <c r="BF281" s="8">
        <v>69.989999999999995</v>
      </c>
      <c r="BG281" s="5">
        <v>69.989999999999995</v>
      </c>
      <c r="BH281" s="6">
        <f t="shared" si="207"/>
        <v>0</v>
      </c>
      <c r="BI281" s="7">
        <f t="shared" si="208"/>
        <v>0</v>
      </c>
      <c r="BJ281" s="8">
        <v>72.989999999999995</v>
      </c>
      <c r="BK281" s="5">
        <v>68.989999999999995</v>
      </c>
      <c r="BL281" s="6">
        <f t="shared" si="209"/>
        <v>-4</v>
      </c>
      <c r="BM281" s="7">
        <f t="shared" si="210"/>
        <v>-5.5</v>
      </c>
      <c r="BN281" s="8">
        <v>74.989999999999995</v>
      </c>
      <c r="BO281" s="5">
        <v>74.989999999999995</v>
      </c>
      <c r="BP281" s="6">
        <f t="shared" si="211"/>
        <v>0</v>
      </c>
      <c r="BQ281" s="7">
        <f t="shared" si="212"/>
        <v>0</v>
      </c>
      <c r="BR281" s="8">
        <v>69.989999999999995</v>
      </c>
      <c r="BS281" s="5">
        <v>69.989999999999995</v>
      </c>
      <c r="BT281" s="6">
        <f t="shared" si="213"/>
        <v>0</v>
      </c>
      <c r="BU281" s="7">
        <f t="shared" si="214"/>
        <v>0</v>
      </c>
      <c r="BV281">
        <f t="shared" si="174"/>
        <v>69.989999999999995</v>
      </c>
      <c r="BW281">
        <f t="shared" si="174"/>
        <v>68.989999999999995</v>
      </c>
      <c r="BX281">
        <f t="shared" si="175"/>
        <v>89.95</v>
      </c>
      <c r="BY281">
        <f t="shared" si="175"/>
        <v>89.95</v>
      </c>
      <c r="BZ281">
        <f t="shared" si="176"/>
        <v>74.28</v>
      </c>
      <c r="CA281">
        <f t="shared" si="176"/>
        <v>73.459999999999994</v>
      </c>
      <c r="CB281">
        <f t="shared" si="177"/>
        <v>5.39</v>
      </c>
      <c r="CC281">
        <f t="shared" si="177"/>
        <v>5.66</v>
      </c>
      <c r="CD281">
        <f t="shared" si="179"/>
        <v>19.96</v>
      </c>
      <c r="CE281">
        <f t="shared" si="179"/>
        <v>20.96</v>
      </c>
      <c r="CF281">
        <f t="shared" si="178"/>
        <v>26.9</v>
      </c>
      <c r="CG281">
        <f t="shared" si="178"/>
        <v>28.5</v>
      </c>
      <c r="CH281" s="20" t="b">
        <f t="shared" si="215"/>
        <v>1</v>
      </c>
    </row>
    <row r="282" spans="1:86" x14ac:dyDescent="0.25">
      <c r="A282" s="31" t="s">
        <v>355</v>
      </c>
      <c r="B282" s="31" t="s">
        <v>338</v>
      </c>
      <c r="C282" s="32">
        <v>71755</v>
      </c>
      <c r="D282" s="32" t="b">
        <f t="shared" si="180"/>
        <v>1</v>
      </c>
      <c r="E282" s="32" t="b">
        <f t="shared" si="180"/>
        <v>1</v>
      </c>
      <c r="F282" s="4">
        <v>109.99</v>
      </c>
      <c r="G282" s="5">
        <v>109.99</v>
      </c>
      <c r="H282" s="6">
        <f t="shared" si="181"/>
        <v>0</v>
      </c>
      <c r="I282" s="7">
        <f t="shared" si="182"/>
        <v>0</v>
      </c>
      <c r="J282" s="8">
        <v>99.99</v>
      </c>
      <c r="K282" s="5">
        <v>109.99</v>
      </c>
      <c r="L282" s="6">
        <f t="shared" si="183"/>
        <v>10</v>
      </c>
      <c r="M282" s="7">
        <f t="shared" si="184"/>
        <v>10</v>
      </c>
      <c r="N282" s="8">
        <v>119.99</v>
      </c>
      <c r="O282" s="5">
        <v>119.99</v>
      </c>
      <c r="P282" s="6">
        <f t="shared" si="185"/>
        <v>0</v>
      </c>
      <c r="Q282" s="7">
        <f t="shared" si="186"/>
        <v>0</v>
      </c>
      <c r="R282" s="8">
        <v>139.94999999999999</v>
      </c>
      <c r="S282" s="5">
        <v>139.94999999999999</v>
      </c>
      <c r="T282" s="6">
        <f t="shared" si="187"/>
        <v>0</v>
      </c>
      <c r="U282" s="7">
        <f t="shared" si="188"/>
        <v>0</v>
      </c>
      <c r="V282" s="8">
        <v>119.99</v>
      </c>
      <c r="W282" s="5">
        <v>109.99</v>
      </c>
      <c r="X282" s="6">
        <f t="shared" si="189"/>
        <v>-10</v>
      </c>
      <c r="Y282" s="7">
        <f t="shared" si="190"/>
        <v>-8.3000000000000007</v>
      </c>
      <c r="Z282" s="8">
        <v>119.99</v>
      </c>
      <c r="AA282" s="5">
        <v>119.99</v>
      </c>
      <c r="AB282" s="6">
        <f t="shared" si="191"/>
        <v>0</v>
      </c>
      <c r="AC282" s="7">
        <f t="shared" si="192"/>
        <v>0</v>
      </c>
      <c r="AD282" s="8">
        <v>109.99</v>
      </c>
      <c r="AE282" s="5">
        <v>109.99</v>
      </c>
      <c r="AF282" s="6">
        <f t="shared" si="193"/>
        <v>0</v>
      </c>
      <c r="AG282" s="7">
        <f t="shared" si="194"/>
        <v>0</v>
      </c>
      <c r="AH282" s="8">
        <v>109.99</v>
      </c>
      <c r="AI282" s="5">
        <v>109.99</v>
      </c>
      <c r="AJ282" s="6">
        <f t="shared" si="195"/>
        <v>0</v>
      </c>
      <c r="AK282" s="7">
        <f t="shared" si="196"/>
        <v>0</v>
      </c>
      <c r="AL282" s="8">
        <v>119.99</v>
      </c>
      <c r="AM282" s="5">
        <v>119.99</v>
      </c>
      <c r="AN282" s="6">
        <f t="shared" si="197"/>
        <v>0</v>
      </c>
      <c r="AO282" s="7">
        <f t="shared" si="198"/>
        <v>0</v>
      </c>
      <c r="AP282" s="8">
        <v>119.99</v>
      </c>
      <c r="AQ282" s="5">
        <v>119.99</v>
      </c>
      <c r="AR282" s="6">
        <f t="shared" si="199"/>
        <v>0</v>
      </c>
      <c r="AS282" s="7">
        <f t="shared" si="200"/>
        <v>0</v>
      </c>
      <c r="AT282" s="8">
        <v>109.99</v>
      </c>
      <c r="AU282" s="5">
        <v>109.99</v>
      </c>
      <c r="AV282" s="6">
        <f t="shared" si="201"/>
        <v>0</v>
      </c>
      <c r="AW282" s="7">
        <f t="shared" si="202"/>
        <v>0</v>
      </c>
      <c r="AX282" s="8">
        <v>109.99</v>
      </c>
      <c r="AY282" s="5">
        <v>109.99</v>
      </c>
      <c r="AZ282" s="6">
        <f t="shared" si="203"/>
        <v>0</v>
      </c>
      <c r="BA282" s="7">
        <f t="shared" si="204"/>
        <v>0</v>
      </c>
      <c r="BB282" s="8">
        <v>99.99</v>
      </c>
      <c r="BC282" s="5">
        <v>109.99</v>
      </c>
      <c r="BD282" s="6">
        <f t="shared" si="205"/>
        <v>10</v>
      </c>
      <c r="BE282" s="7">
        <f t="shared" si="206"/>
        <v>10</v>
      </c>
      <c r="BF282" s="8">
        <v>119.99</v>
      </c>
      <c r="BG282" s="5">
        <v>109.99</v>
      </c>
      <c r="BH282" s="6">
        <f t="shared" si="207"/>
        <v>-10</v>
      </c>
      <c r="BI282" s="7">
        <f t="shared" si="208"/>
        <v>-8.3000000000000007</v>
      </c>
      <c r="BJ282" s="8">
        <v>99.99</v>
      </c>
      <c r="BK282" s="5">
        <v>109.99</v>
      </c>
      <c r="BL282" s="6">
        <f t="shared" si="209"/>
        <v>10</v>
      </c>
      <c r="BM282" s="7">
        <f t="shared" si="210"/>
        <v>10</v>
      </c>
      <c r="BN282" s="8">
        <v>119.99</v>
      </c>
      <c r="BO282" s="5">
        <v>119.99</v>
      </c>
      <c r="BP282" s="6">
        <f t="shared" si="211"/>
        <v>0</v>
      </c>
      <c r="BQ282" s="7">
        <f t="shared" si="212"/>
        <v>0</v>
      </c>
      <c r="BR282" s="8">
        <v>119.99</v>
      </c>
      <c r="BS282" s="5">
        <v>109.99</v>
      </c>
      <c r="BT282" s="6">
        <f t="shared" si="213"/>
        <v>-10</v>
      </c>
      <c r="BU282" s="7">
        <f t="shared" si="214"/>
        <v>-8.3000000000000007</v>
      </c>
      <c r="BV282">
        <f t="shared" si="174"/>
        <v>99.99</v>
      </c>
      <c r="BW282">
        <f t="shared" si="174"/>
        <v>109.99</v>
      </c>
      <c r="BX282">
        <f t="shared" si="175"/>
        <v>139.94999999999999</v>
      </c>
      <c r="BY282">
        <f t="shared" si="175"/>
        <v>139.94999999999999</v>
      </c>
      <c r="BZ282">
        <f t="shared" si="176"/>
        <v>114.69</v>
      </c>
      <c r="CA282">
        <f t="shared" si="176"/>
        <v>114.69</v>
      </c>
      <c r="CB282">
        <f t="shared" si="177"/>
        <v>9.77</v>
      </c>
      <c r="CC282">
        <f t="shared" si="177"/>
        <v>7.75</v>
      </c>
      <c r="CD282">
        <f t="shared" si="179"/>
        <v>39.96</v>
      </c>
      <c r="CE282">
        <f t="shared" si="179"/>
        <v>29.96</v>
      </c>
      <c r="CF282">
        <f t="shared" si="178"/>
        <v>34.799999999999997</v>
      </c>
      <c r="CG282">
        <f t="shared" si="178"/>
        <v>26.1</v>
      </c>
      <c r="CH282" s="20" t="b">
        <f t="shared" si="215"/>
        <v>1</v>
      </c>
    </row>
    <row r="283" spans="1:86" x14ac:dyDescent="0.25">
      <c r="A283" s="31" t="s">
        <v>356</v>
      </c>
      <c r="B283" s="31" t="s">
        <v>338</v>
      </c>
      <c r="C283" s="32">
        <v>71756</v>
      </c>
      <c r="D283" s="32" t="b">
        <f t="shared" si="180"/>
        <v>1</v>
      </c>
      <c r="E283" s="32" t="b">
        <f t="shared" si="180"/>
        <v>1</v>
      </c>
      <c r="F283" s="4">
        <v>139.99</v>
      </c>
      <c r="G283" s="5">
        <v>139.99</v>
      </c>
      <c r="H283" s="6">
        <f t="shared" si="181"/>
        <v>0</v>
      </c>
      <c r="I283" s="7">
        <f t="shared" si="182"/>
        <v>0</v>
      </c>
      <c r="J283" s="8">
        <v>139.99</v>
      </c>
      <c r="K283" s="5">
        <v>139.99</v>
      </c>
      <c r="L283" s="6">
        <f t="shared" si="183"/>
        <v>0</v>
      </c>
      <c r="M283" s="7">
        <f t="shared" si="184"/>
        <v>0</v>
      </c>
      <c r="N283" s="8">
        <v>149.99</v>
      </c>
      <c r="O283" s="5">
        <v>149.99</v>
      </c>
      <c r="P283" s="6">
        <f t="shared" si="185"/>
        <v>0</v>
      </c>
      <c r="Q283" s="7">
        <f t="shared" si="186"/>
        <v>0</v>
      </c>
      <c r="R283" s="8">
        <v>169.95</v>
      </c>
      <c r="S283" s="5">
        <v>169.95</v>
      </c>
      <c r="T283" s="6">
        <f t="shared" si="187"/>
        <v>0</v>
      </c>
      <c r="U283" s="7">
        <f t="shared" si="188"/>
        <v>0</v>
      </c>
      <c r="V283" s="8">
        <v>149.99</v>
      </c>
      <c r="W283" s="5">
        <v>139.99</v>
      </c>
      <c r="X283" s="6">
        <f t="shared" si="189"/>
        <v>-10</v>
      </c>
      <c r="Y283" s="7">
        <f t="shared" si="190"/>
        <v>-6.7</v>
      </c>
      <c r="Z283" s="8">
        <v>149.99</v>
      </c>
      <c r="AA283" s="5">
        <v>149.99</v>
      </c>
      <c r="AB283" s="6">
        <f t="shared" si="191"/>
        <v>0</v>
      </c>
      <c r="AC283" s="7">
        <f t="shared" si="192"/>
        <v>0</v>
      </c>
      <c r="AD283" s="8">
        <v>134.99</v>
      </c>
      <c r="AE283" s="5">
        <v>139.99</v>
      </c>
      <c r="AF283" s="6">
        <f t="shared" si="193"/>
        <v>5</v>
      </c>
      <c r="AG283" s="7">
        <f t="shared" si="194"/>
        <v>3.7</v>
      </c>
      <c r="AH283" s="8">
        <v>139.99</v>
      </c>
      <c r="AI283" s="5">
        <v>139.99</v>
      </c>
      <c r="AJ283" s="6">
        <f t="shared" si="195"/>
        <v>0</v>
      </c>
      <c r="AK283" s="7">
        <f t="shared" si="196"/>
        <v>0</v>
      </c>
      <c r="AL283" s="8">
        <v>149.99</v>
      </c>
      <c r="AM283" s="5">
        <v>149.99</v>
      </c>
      <c r="AN283" s="6">
        <f t="shared" si="197"/>
        <v>0</v>
      </c>
      <c r="AO283" s="7">
        <f t="shared" si="198"/>
        <v>0</v>
      </c>
      <c r="AP283" s="8">
        <v>149.99</v>
      </c>
      <c r="AQ283" s="5">
        <v>149.99</v>
      </c>
      <c r="AR283" s="6">
        <f t="shared" si="199"/>
        <v>0</v>
      </c>
      <c r="AS283" s="7">
        <f t="shared" si="200"/>
        <v>0</v>
      </c>
      <c r="AT283" s="8">
        <v>139.99</v>
      </c>
      <c r="AU283" s="5">
        <v>139.99</v>
      </c>
      <c r="AV283" s="6">
        <f t="shared" si="201"/>
        <v>0</v>
      </c>
      <c r="AW283" s="7">
        <f t="shared" si="202"/>
        <v>0</v>
      </c>
      <c r="AX283" s="8">
        <v>139.99</v>
      </c>
      <c r="AY283" s="5">
        <v>139.99</v>
      </c>
      <c r="AZ283" s="6">
        <f t="shared" si="203"/>
        <v>0</v>
      </c>
      <c r="BA283" s="7">
        <f t="shared" si="204"/>
        <v>0</v>
      </c>
      <c r="BB283" s="8">
        <v>139.99</v>
      </c>
      <c r="BC283" s="5">
        <v>139.99</v>
      </c>
      <c r="BD283" s="6">
        <f t="shared" si="205"/>
        <v>0</v>
      </c>
      <c r="BE283" s="7">
        <f t="shared" si="206"/>
        <v>0</v>
      </c>
      <c r="BF283" s="8">
        <v>149.99</v>
      </c>
      <c r="BG283" s="5">
        <v>139.99</v>
      </c>
      <c r="BH283" s="6">
        <f t="shared" si="207"/>
        <v>-10</v>
      </c>
      <c r="BI283" s="7">
        <f t="shared" si="208"/>
        <v>-6.7</v>
      </c>
      <c r="BJ283" s="8">
        <v>149.99</v>
      </c>
      <c r="BK283" s="5">
        <v>139.99</v>
      </c>
      <c r="BL283" s="6">
        <f t="shared" si="209"/>
        <v>-10</v>
      </c>
      <c r="BM283" s="7">
        <f t="shared" si="210"/>
        <v>-6.7</v>
      </c>
      <c r="BN283" s="8">
        <v>149.99</v>
      </c>
      <c r="BO283" s="5">
        <v>149.99</v>
      </c>
      <c r="BP283" s="6">
        <f t="shared" si="211"/>
        <v>0</v>
      </c>
      <c r="BQ283" s="7">
        <f t="shared" si="212"/>
        <v>0</v>
      </c>
      <c r="BR283" s="8">
        <v>149.99</v>
      </c>
      <c r="BS283" s="5">
        <v>139.99</v>
      </c>
      <c r="BT283" s="6">
        <f t="shared" si="213"/>
        <v>-10</v>
      </c>
      <c r="BU283" s="7">
        <f t="shared" si="214"/>
        <v>-6.7</v>
      </c>
      <c r="BV283">
        <f t="shared" si="174"/>
        <v>134.99</v>
      </c>
      <c r="BW283">
        <f t="shared" si="174"/>
        <v>139.99</v>
      </c>
      <c r="BX283">
        <f t="shared" si="175"/>
        <v>169.95</v>
      </c>
      <c r="BY283">
        <f t="shared" si="175"/>
        <v>169.95</v>
      </c>
      <c r="BZ283">
        <f t="shared" si="176"/>
        <v>146.75</v>
      </c>
      <c r="CA283">
        <f t="shared" si="176"/>
        <v>144.69</v>
      </c>
      <c r="CB283">
        <f t="shared" si="177"/>
        <v>7.84</v>
      </c>
      <c r="CC283">
        <f t="shared" si="177"/>
        <v>7.75</v>
      </c>
      <c r="CD283">
        <f t="shared" si="179"/>
        <v>34.96</v>
      </c>
      <c r="CE283">
        <f t="shared" si="179"/>
        <v>29.96</v>
      </c>
      <c r="CF283">
        <f t="shared" si="178"/>
        <v>23.8</v>
      </c>
      <c r="CG283">
        <f t="shared" si="178"/>
        <v>20.7</v>
      </c>
      <c r="CH283" s="20" t="b">
        <f t="shared" si="215"/>
        <v>1</v>
      </c>
    </row>
    <row r="284" spans="1:86" x14ac:dyDescent="0.25">
      <c r="A284" s="31" t="s">
        <v>357</v>
      </c>
      <c r="B284" s="31" t="s">
        <v>155</v>
      </c>
      <c r="C284" s="32">
        <v>31201</v>
      </c>
      <c r="D284" s="32" t="b">
        <f t="shared" si="180"/>
        <v>1</v>
      </c>
      <c r="E284" s="32" t="b">
        <f t="shared" si="180"/>
        <v>1</v>
      </c>
      <c r="F284" s="4">
        <v>129.99</v>
      </c>
      <c r="G284" s="5">
        <v>119.99</v>
      </c>
      <c r="H284" s="6">
        <f t="shared" si="181"/>
        <v>-10.000000000000014</v>
      </c>
      <c r="I284" s="7">
        <f t="shared" si="182"/>
        <v>-7.7</v>
      </c>
      <c r="J284" s="8">
        <v>119.99</v>
      </c>
      <c r="K284" s="5">
        <v>119.99</v>
      </c>
      <c r="L284" s="6">
        <f t="shared" si="183"/>
        <v>0</v>
      </c>
      <c r="M284" s="7">
        <f t="shared" si="184"/>
        <v>0</v>
      </c>
      <c r="N284" s="8">
        <v>129.99</v>
      </c>
      <c r="O284" s="5">
        <v>129.99</v>
      </c>
      <c r="P284" s="6">
        <f t="shared" si="185"/>
        <v>0</v>
      </c>
      <c r="Q284" s="7">
        <f t="shared" si="186"/>
        <v>0</v>
      </c>
      <c r="R284" s="8">
        <v>149.94999999999999</v>
      </c>
      <c r="S284" s="5">
        <v>149.94999999999999</v>
      </c>
      <c r="T284" s="6">
        <f t="shared" si="187"/>
        <v>0</v>
      </c>
      <c r="U284" s="7">
        <f t="shared" si="188"/>
        <v>0</v>
      </c>
      <c r="V284" s="8">
        <v>119.99</v>
      </c>
      <c r="W284" s="5">
        <v>119.99</v>
      </c>
      <c r="X284" s="6">
        <f t="shared" si="189"/>
        <v>0</v>
      </c>
      <c r="Y284" s="7">
        <f t="shared" si="190"/>
        <v>0</v>
      </c>
      <c r="Z284" s="8">
        <v>129.99</v>
      </c>
      <c r="AA284" s="5">
        <v>129.99</v>
      </c>
      <c r="AB284" s="6">
        <f t="shared" si="191"/>
        <v>0</v>
      </c>
      <c r="AC284" s="7">
        <f t="shared" si="192"/>
        <v>0</v>
      </c>
      <c r="AD284" s="8">
        <v>124.99</v>
      </c>
      <c r="AE284" s="5">
        <v>119.99</v>
      </c>
      <c r="AF284" s="6">
        <f t="shared" si="193"/>
        <v>-5</v>
      </c>
      <c r="AG284" s="7">
        <f t="shared" si="194"/>
        <v>-4</v>
      </c>
      <c r="AH284" s="8">
        <v>119.99</v>
      </c>
      <c r="AI284" s="5">
        <v>119.99</v>
      </c>
      <c r="AJ284" s="6">
        <f t="shared" si="195"/>
        <v>0</v>
      </c>
      <c r="AK284" s="7">
        <f t="shared" si="196"/>
        <v>0</v>
      </c>
      <c r="AL284" s="8">
        <v>129.99</v>
      </c>
      <c r="AM284" s="5">
        <v>129.99</v>
      </c>
      <c r="AN284" s="6">
        <f t="shared" si="197"/>
        <v>0</v>
      </c>
      <c r="AO284" s="7">
        <f t="shared" si="198"/>
        <v>0</v>
      </c>
      <c r="AP284" s="8">
        <v>129.99</v>
      </c>
      <c r="AQ284" s="5">
        <v>129.99</v>
      </c>
      <c r="AR284" s="6">
        <f t="shared" si="199"/>
        <v>0</v>
      </c>
      <c r="AS284" s="7">
        <f t="shared" si="200"/>
        <v>0</v>
      </c>
      <c r="AT284" s="8">
        <v>129.99</v>
      </c>
      <c r="AU284" s="5">
        <v>119.99</v>
      </c>
      <c r="AV284" s="6">
        <f t="shared" si="201"/>
        <v>-10.000000000000014</v>
      </c>
      <c r="AW284" s="7">
        <f t="shared" si="202"/>
        <v>-7.7</v>
      </c>
      <c r="AX284" s="8">
        <v>129.99</v>
      </c>
      <c r="AY284" s="5">
        <v>119.99</v>
      </c>
      <c r="AZ284" s="6">
        <f t="shared" si="203"/>
        <v>-10.000000000000014</v>
      </c>
      <c r="BA284" s="7">
        <f t="shared" si="204"/>
        <v>-7.7</v>
      </c>
      <c r="BB284" s="8">
        <v>119.99</v>
      </c>
      <c r="BC284" s="5">
        <v>119.99</v>
      </c>
      <c r="BD284" s="6">
        <f t="shared" si="205"/>
        <v>0</v>
      </c>
      <c r="BE284" s="7">
        <f t="shared" si="206"/>
        <v>0</v>
      </c>
      <c r="BF284" s="8">
        <v>119.99</v>
      </c>
      <c r="BG284" s="5">
        <v>119.99</v>
      </c>
      <c r="BH284" s="6">
        <f t="shared" si="207"/>
        <v>0</v>
      </c>
      <c r="BI284" s="7">
        <f t="shared" si="208"/>
        <v>0</v>
      </c>
      <c r="BJ284" s="8">
        <v>127.99</v>
      </c>
      <c r="BK284" s="5">
        <v>124.99</v>
      </c>
      <c r="BL284" s="6">
        <f t="shared" si="209"/>
        <v>-3</v>
      </c>
      <c r="BM284" s="7">
        <f t="shared" si="210"/>
        <v>-2.2999999999999998</v>
      </c>
      <c r="BN284" s="8">
        <v>129.99</v>
      </c>
      <c r="BO284" s="5">
        <v>129.99</v>
      </c>
      <c r="BP284" s="6">
        <f t="shared" si="211"/>
        <v>0</v>
      </c>
      <c r="BQ284" s="7">
        <f t="shared" si="212"/>
        <v>0</v>
      </c>
      <c r="BR284" s="8">
        <v>119.99</v>
      </c>
      <c r="BS284" s="5">
        <v>119.99</v>
      </c>
      <c r="BT284" s="6">
        <f t="shared" si="213"/>
        <v>0</v>
      </c>
      <c r="BU284" s="7">
        <f t="shared" si="214"/>
        <v>0</v>
      </c>
      <c r="BV284">
        <f t="shared" si="174"/>
        <v>119.99</v>
      </c>
      <c r="BW284">
        <f t="shared" si="174"/>
        <v>119.99</v>
      </c>
      <c r="BX284">
        <f t="shared" si="175"/>
        <v>149.94999999999999</v>
      </c>
      <c r="BY284">
        <f t="shared" si="175"/>
        <v>149.94999999999999</v>
      </c>
      <c r="BZ284">
        <f t="shared" si="176"/>
        <v>127.22</v>
      </c>
      <c r="CA284">
        <f t="shared" si="176"/>
        <v>124.99</v>
      </c>
      <c r="CB284">
        <f t="shared" si="177"/>
        <v>7.26</v>
      </c>
      <c r="CC284">
        <f t="shared" si="177"/>
        <v>7.66</v>
      </c>
      <c r="CD284">
        <f t="shared" si="179"/>
        <v>29.96</v>
      </c>
      <c r="CE284">
        <f t="shared" si="179"/>
        <v>29.96</v>
      </c>
      <c r="CF284">
        <f t="shared" si="178"/>
        <v>23.5</v>
      </c>
      <c r="CG284">
        <f t="shared" si="178"/>
        <v>24</v>
      </c>
      <c r="CH284" s="20" t="b">
        <f t="shared" si="215"/>
        <v>1</v>
      </c>
    </row>
    <row r="285" spans="1:86" x14ac:dyDescent="0.25">
      <c r="A285" s="31" t="s">
        <v>358</v>
      </c>
      <c r="B285" s="31" t="s">
        <v>359</v>
      </c>
      <c r="C285" s="32">
        <v>75948</v>
      </c>
      <c r="D285" s="32" t="b">
        <f t="shared" si="180"/>
        <v>1</v>
      </c>
      <c r="E285" s="32" t="b">
        <f t="shared" si="180"/>
        <v>1</v>
      </c>
      <c r="F285" s="4">
        <v>94.99</v>
      </c>
      <c r="G285" s="5">
        <v>99.99</v>
      </c>
      <c r="H285" s="6">
        <f t="shared" si="181"/>
        <v>5</v>
      </c>
      <c r="I285" s="7">
        <f t="shared" si="182"/>
        <v>5.3</v>
      </c>
      <c r="J285" s="8">
        <v>89.99</v>
      </c>
      <c r="K285" s="5">
        <v>99.99</v>
      </c>
      <c r="L285" s="6">
        <f t="shared" si="183"/>
        <v>10</v>
      </c>
      <c r="M285" s="7">
        <f t="shared" si="184"/>
        <v>11.1</v>
      </c>
      <c r="N285" s="8">
        <v>109.99</v>
      </c>
      <c r="O285" s="5">
        <v>114.99</v>
      </c>
      <c r="P285" s="6">
        <f t="shared" si="185"/>
        <v>5</v>
      </c>
      <c r="Q285" s="7">
        <f t="shared" si="186"/>
        <v>4.5</v>
      </c>
      <c r="R285" s="8">
        <v>109.95</v>
      </c>
      <c r="S285" s="5">
        <v>109.95</v>
      </c>
      <c r="T285" s="6">
        <f t="shared" si="187"/>
        <v>0</v>
      </c>
      <c r="U285" s="7">
        <f t="shared" si="188"/>
        <v>0</v>
      </c>
      <c r="V285" s="8">
        <v>99.99</v>
      </c>
      <c r="W285" s="5">
        <v>99.99</v>
      </c>
      <c r="X285" s="6">
        <f t="shared" si="189"/>
        <v>0</v>
      </c>
      <c r="Y285" s="7">
        <f t="shared" si="190"/>
        <v>0</v>
      </c>
      <c r="Z285" s="8">
        <v>119.99</v>
      </c>
      <c r="AA285" s="5">
        <v>119.99</v>
      </c>
      <c r="AB285" s="6">
        <f t="shared" si="191"/>
        <v>0</v>
      </c>
      <c r="AC285" s="7">
        <f t="shared" si="192"/>
        <v>0</v>
      </c>
      <c r="AD285" s="8">
        <v>94.99</v>
      </c>
      <c r="AE285" s="5">
        <v>99.99</v>
      </c>
      <c r="AF285" s="6">
        <f t="shared" si="193"/>
        <v>5</v>
      </c>
      <c r="AG285" s="7">
        <f t="shared" si="194"/>
        <v>5.3</v>
      </c>
      <c r="AH285" s="8">
        <v>99.99</v>
      </c>
      <c r="AI285" s="5">
        <v>99.99</v>
      </c>
      <c r="AJ285" s="6">
        <f t="shared" si="195"/>
        <v>0</v>
      </c>
      <c r="AK285" s="7">
        <f t="shared" si="196"/>
        <v>0</v>
      </c>
      <c r="AL285" s="8">
        <v>109.99</v>
      </c>
      <c r="AM285" s="5">
        <v>114.99</v>
      </c>
      <c r="AN285" s="6">
        <f t="shared" si="197"/>
        <v>5</v>
      </c>
      <c r="AO285" s="7">
        <f t="shared" si="198"/>
        <v>4.5</v>
      </c>
      <c r="AP285" s="8">
        <v>109.99</v>
      </c>
      <c r="AQ285" s="5">
        <v>114.99</v>
      </c>
      <c r="AR285" s="6">
        <f t="shared" si="199"/>
        <v>5</v>
      </c>
      <c r="AS285" s="7">
        <f t="shared" si="200"/>
        <v>4.5</v>
      </c>
      <c r="AT285" s="8">
        <v>94.99</v>
      </c>
      <c r="AU285" s="5">
        <v>99.99</v>
      </c>
      <c r="AV285" s="6">
        <f t="shared" si="201"/>
        <v>5</v>
      </c>
      <c r="AW285" s="7">
        <f t="shared" si="202"/>
        <v>5.3</v>
      </c>
      <c r="AX285" s="8">
        <v>94.99</v>
      </c>
      <c r="AY285" s="5">
        <v>99.99</v>
      </c>
      <c r="AZ285" s="6">
        <f t="shared" si="203"/>
        <v>5</v>
      </c>
      <c r="BA285" s="7">
        <f t="shared" si="204"/>
        <v>5.3</v>
      </c>
      <c r="BB285" s="8">
        <v>89.99</v>
      </c>
      <c r="BC285" s="5">
        <v>99.99</v>
      </c>
      <c r="BD285" s="6">
        <f t="shared" si="205"/>
        <v>10</v>
      </c>
      <c r="BE285" s="7">
        <f t="shared" si="206"/>
        <v>11.1</v>
      </c>
      <c r="BF285" s="8">
        <v>99.99</v>
      </c>
      <c r="BG285" s="5">
        <v>99.99</v>
      </c>
      <c r="BH285" s="6">
        <f t="shared" si="207"/>
        <v>0</v>
      </c>
      <c r="BI285" s="7">
        <f t="shared" si="208"/>
        <v>0</v>
      </c>
      <c r="BJ285" s="8">
        <v>99.99</v>
      </c>
      <c r="BK285" s="5">
        <v>99.99</v>
      </c>
      <c r="BL285" s="6">
        <f t="shared" si="209"/>
        <v>0</v>
      </c>
      <c r="BM285" s="7">
        <f t="shared" si="210"/>
        <v>0</v>
      </c>
      <c r="BN285" s="8">
        <v>99.99</v>
      </c>
      <c r="BO285" s="5">
        <v>99.99</v>
      </c>
      <c r="BP285" s="6">
        <f t="shared" si="211"/>
        <v>0</v>
      </c>
      <c r="BQ285" s="7">
        <f t="shared" si="212"/>
        <v>0</v>
      </c>
      <c r="BR285" s="8">
        <v>99.99</v>
      </c>
      <c r="BS285" s="5">
        <v>99.99</v>
      </c>
      <c r="BT285" s="6">
        <f t="shared" si="213"/>
        <v>0</v>
      </c>
      <c r="BU285" s="7">
        <f t="shared" si="214"/>
        <v>0</v>
      </c>
      <c r="BV285">
        <f t="shared" si="174"/>
        <v>89.99</v>
      </c>
      <c r="BW285">
        <f t="shared" si="174"/>
        <v>99.99</v>
      </c>
      <c r="BX285">
        <f t="shared" si="175"/>
        <v>119.99</v>
      </c>
      <c r="BY285">
        <f t="shared" si="175"/>
        <v>119.99</v>
      </c>
      <c r="BZ285">
        <f t="shared" si="176"/>
        <v>101.16</v>
      </c>
      <c r="CA285">
        <f t="shared" si="176"/>
        <v>104.4</v>
      </c>
      <c r="CB285">
        <f t="shared" si="177"/>
        <v>7.95</v>
      </c>
      <c r="CC285">
        <f t="shared" si="177"/>
        <v>7.04</v>
      </c>
      <c r="CD285">
        <f t="shared" si="179"/>
        <v>30</v>
      </c>
      <c r="CE285">
        <f t="shared" si="179"/>
        <v>20</v>
      </c>
      <c r="CF285">
        <f t="shared" si="178"/>
        <v>29.7</v>
      </c>
      <c r="CG285">
        <f t="shared" si="178"/>
        <v>19.2</v>
      </c>
      <c r="CH285" s="20" t="b">
        <f t="shared" si="215"/>
        <v>1</v>
      </c>
    </row>
    <row r="286" spans="1:86" x14ac:dyDescent="0.25">
      <c r="A286" s="31" t="s">
        <v>360</v>
      </c>
      <c r="B286" s="31" t="s">
        <v>359</v>
      </c>
      <c r="C286" s="32">
        <v>75968</v>
      </c>
      <c r="D286" s="32" t="b">
        <f t="shared" si="180"/>
        <v>1</v>
      </c>
      <c r="E286" s="32" t="b">
        <f t="shared" si="180"/>
        <v>1</v>
      </c>
      <c r="F286" s="4">
        <v>74.989999999999995</v>
      </c>
      <c r="G286" s="5">
        <v>69.989999999999995</v>
      </c>
      <c r="H286" s="6">
        <f t="shared" si="181"/>
        <v>-5</v>
      </c>
      <c r="I286" s="7">
        <f t="shared" si="182"/>
        <v>-6.7</v>
      </c>
      <c r="J286" s="8">
        <v>69.989999999999995</v>
      </c>
      <c r="K286" s="5">
        <v>69.989999999999995</v>
      </c>
      <c r="L286" s="6">
        <f t="shared" si="183"/>
        <v>0</v>
      </c>
      <c r="M286" s="7">
        <f t="shared" si="184"/>
        <v>0</v>
      </c>
      <c r="N286" s="8">
        <v>84.99</v>
      </c>
      <c r="O286" s="5">
        <v>79.989999999999995</v>
      </c>
      <c r="P286" s="6">
        <f t="shared" si="185"/>
        <v>-5</v>
      </c>
      <c r="Q286" s="7">
        <f t="shared" si="186"/>
        <v>-5.9</v>
      </c>
      <c r="R286" s="8">
        <v>84.95</v>
      </c>
      <c r="S286" s="5">
        <v>84.95</v>
      </c>
      <c r="T286" s="6">
        <f t="shared" si="187"/>
        <v>0</v>
      </c>
      <c r="U286" s="7">
        <f t="shared" si="188"/>
        <v>0</v>
      </c>
      <c r="V286" s="8">
        <v>74.989999999999995</v>
      </c>
      <c r="W286" s="5">
        <v>69.989999999999995</v>
      </c>
      <c r="X286" s="6">
        <f t="shared" si="189"/>
        <v>-5</v>
      </c>
      <c r="Y286" s="7">
        <f t="shared" si="190"/>
        <v>-6.7</v>
      </c>
      <c r="Z286" s="8">
        <v>89.99</v>
      </c>
      <c r="AA286" s="5">
        <v>89.99</v>
      </c>
      <c r="AB286" s="6">
        <f t="shared" si="191"/>
        <v>0</v>
      </c>
      <c r="AC286" s="7">
        <f t="shared" si="192"/>
        <v>0</v>
      </c>
      <c r="AD286" s="8">
        <v>69.989999999999995</v>
      </c>
      <c r="AE286" s="5">
        <v>69.989999999999995</v>
      </c>
      <c r="AF286" s="6">
        <f t="shared" si="193"/>
        <v>0</v>
      </c>
      <c r="AG286" s="7">
        <f t="shared" si="194"/>
        <v>0</v>
      </c>
      <c r="AH286" s="8">
        <v>69.989999999999995</v>
      </c>
      <c r="AI286" s="5">
        <v>69.989999999999995</v>
      </c>
      <c r="AJ286" s="6">
        <f t="shared" si="195"/>
        <v>0</v>
      </c>
      <c r="AK286" s="7">
        <f t="shared" si="196"/>
        <v>0</v>
      </c>
      <c r="AL286" s="8">
        <v>84.99</v>
      </c>
      <c r="AM286" s="5">
        <v>79.989999999999995</v>
      </c>
      <c r="AN286" s="6">
        <f t="shared" si="197"/>
        <v>-5</v>
      </c>
      <c r="AO286" s="7">
        <f t="shared" si="198"/>
        <v>-5.9</v>
      </c>
      <c r="AP286" s="8">
        <v>84.99</v>
      </c>
      <c r="AQ286" s="5">
        <v>79.989999999999995</v>
      </c>
      <c r="AR286" s="6">
        <f t="shared" si="199"/>
        <v>-5</v>
      </c>
      <c r="AS286" s="7">
        <f t="shared" si="200"/>
        <v>-5.9</v>
      </c>
      <c r="AT286" s="8">
        <v>74.989999999999995</v>
      </c>
      <c r="AU286" s="5">
        <v>69.989999999999995</v>
      </c>
      <c r="AV286" s="6">
        <f t="shared" si="201"/>
        <v>-5</v>
      </c>
      <c r="AW286" s="7">
        <f t="shared" si="202"/>
        <v>-6.7</v>
      </c>
      <c r="AX286" s="8">
        <v>74.989999999999995</v>
      </c>
      <c r="AY286" s="5">
        <v>69.989999999999995</v>
      </c>
      <c r="AZ286" s="6">
        <f t="shared" si="203"/>
        <v>-5</v>
      </c>
      <c r="BA286" s="7">
        <f t="shared" si="204"/>
        <v>-6.7</v>
      </c>
      <c r="BB286" s="8">
        <v>69.989999999999995</v>
      </c>
      <c r="BC286" s="5">
        <v>69.989999999999995</v>
      </c>
      <c r="BD286" s="6">
        <f t="shared" si="205"/>
        <v>0</v>
      </c>
      <c r="BE286" s="7">
        <f t="shared" si="206"/>
        <v>0</v>
      </c>
      <c r="BF286" s="8">
        <v>74.989999999999995</v>
      </c>
      <c r="BG286" s="5">
        <v>69.989999999999995</v>
      </c>
      <c r="BH286" s="6">
        <f t="shared" si="207"/>
        <v>-5</v>
      </c>
      <c r="BI286" s="7">
        <f t="shared" si="208"/>
        <v>-6.7</v>
      </c>
      <c r="BJ286" s="8">
        <v>74.989999999999995</v>
      </c>
      <c r="BK286" s="5">
        <v>69.989999999999995</v>
      </c>
      <c r="BL286" s="6">
        <f t="shared" si="209"/>
        <v>-5</v>
      </c>
      <c r="BM286" s="7">
        <f t="shared" si="210"/>
        <v>-6.7</v>
      </c>
      <c r="BN286" s="8">
        <v>74.989999999999995</v>
      </c>
      <c r="BO286" s="5">
        <v>74.989999999999995</v>
      </c>
      <c r="BP286" s="6">
        <f t="shared" si="211"/>
        <v>0</v>
      </c>
      <c r="BQ286" s="7">
        <f t="shared" si="212"/>
        <v>0</v>
      </c>
      <c r="BR286" s="8">
        <v>74.989999999999995</v>
      </c>
      <c r="BS286" s="5">
        <v>69.989999999999995</v>
      </c>
      <c r="BT286" s="6">
        <f t="shared" si="213"/>
        <v>-5</v>
      </c>
      <c r="BU286" s="7">
        <f t="shared" si="214"/>
        <v>-6.7</v>
      </c>
      <c r="BV286">
        <f t="shared" si="174"/>
        <v>69.989999999999995</v>
      </c>
      <c r="BW286">
        <f t="shared" si="174"/>
        <v>69.989999999999995</v>
      </c>
      <c r="BX286">
        <f t="shared" si="175"/>
        <v>89.99</v>
      </c>
      <c r="BY286">
        <f t="shared" si="175"/>
        <v>89.99</v>
      </c>
      <c r="BZ286">
        <f t="shared" si="176"/>
        <v>77.05</v>
      </c>
      <c r="CA286">
        <f t="shared" si="176"/>
        <v>74.11</v>
      </c>
      <c r="CB286">
        <f t="shared" si="177"/>
        <v>6.19</v>
      </c>
      <c r="CC286">
        <f t="shared" si="177"/>
        <v>6.24</v>
      </c>
      <c r="CD286">
        <f t="shared" si="179"/>
        <v>20</v>
      </c>
      <c r="CE286">
        <f t="shared" si="179"/>
        <v>20</v>
      </c>
      <c r="CF286">
        <f t="shared" si="178"/>
        <v>26</v>
      </c>
      <c r="CG286">
        <f t="shared" si="178"/>
        <v>27</v>
      </c>
      <c r="CH286" s="20" t="b">
        <f t="shared" si="215"/>
        <v>1</v>
      </c>
    </row>
    <row r="287" spans="1:86" x14ac:dyDescent="0.25">
      <c r="A287" s="31" t="s">
        <v>361</v>
      </c>
      <c r="B287" s="31" t="s">
        <v>359</v>
      </c>
      <c r="C287" s="32">
        <v>76382</v>
      </c>
      <c r="D287" s="32" t="b">
        <f t="shared" si="180"/>
        <v>1</v>
      </c>
      <c r="E287" s="32" t="b">
        <f t="shared" si="180"/>
        <v>1</v>
      </c>
      <c r="F287" s="4">
        <v>34.99</v>
      </c>
      <c r="G287" s="5">
        <v>29.99</v>
      </c>
      <c r="H287" s="6">
        <f t="shared" si="181"/>
        <v>-5.0000000000000036</v>
      </c>
      <c r="I287" s="7">
        <f t="shared" si="182"/>
        <v>-14.3</v>
      </c>
      <c r="J287" s="8">
        <v>29.99</v>
      </c>
      <c r="K287" s="5">
        <v>29.99</v>
      </c>
      <c r="L287" s="6">
        <f t="shared" si="183"/>
        <v>0</v>
      </c>
      <c r="M287" s="7">
        <f t="shared" si="184"/>
        <v>0</v>
      </c>
      <c r="N287" s="8">
        <v>34.99</v>
      </c>
      <c r="O287" s="5">
        <v>34.99</v>
      </c>
      <c r="P287" s="6">
        <f t="shared" si="185"/>
        <v>0</v>
      </c>
      <c r="Q287" s="7">
        <f t="shared" si="186"/>
        <v>0</v>
      </c>
      <c r="R287" s="8">
        <v>34.950000000000003</v>
      </c>
      <c r="S287" s="5">
        <v>34.950000000000003</v>
      </c>
      <c r="T287" s="6">
        <f t="shared" si="187"/>
        <v>0</v>
      </c>
      <c r="U287" s="7">
        <f t="shared" si="188"/>
        <v>0</v>
      </c>
      <c r="V287" s="8">
        <v>29.99</v>
      </c>
      <c r="W287" s="5">
        <v>29.99</v>
      </c>
      <c r="X287" s="6">
        <f t="shared" si="189"/>
        <v>0</v>
      </c>
      <c r="Y287" s="7">
        <f t="shared" si="190"/>
        <v>0</v>
      </c>
      <c r="Z287" s="8">
        <v>34.99</v>
      </c>
      <c r="AA287" s="5">
        <v>34.99</v>
      </c>
      <c r="AB287" s="6">
        <f t="shared" si="191"/>
        <v>0</v>
      </c>
      <c r="AC287" s="7">
        <f t="shared" si="192"/>
        <v>0</v>
      </c>
      <c r="AD287" s="8">
        <v>29.99</v>
      </c>
      <c r="AE287" s="5">
        <v>29.99</v>
      </c>
      <c r="AF287" s="6">
        <f t="shared" si="193"/>
        <v>0</v>
      </c>
      <c r="AG287" s="7">
        <f t="shared" si="194"/>
        <v>0</v>
      </c>
      <c r="AH287" s="8">
        <v>29.99</v>
      </c>
      <c r="AI287" s="5">
        <v>29.99</v>
      </c>
      <c r="AJ287" s="6">
        <f t="shared" si="195"/>
        <v>0</v>
      </c>
      <c r="AK287" s="7">
        <f t="shared" si="196"/>
        <v>0</v>
      </c>
      <c r="AL287" s="8">
        <v>34.99</v>
      </c>
      <c r="AM287" s="5">
        <v>34.99</v>
      </c>
      <c r="AN287" s="6">
        <f t="shared" si="197"/>
        <v>0</v>
      </c>
      <c r="AO287" s="7">
        <f t="shared" si="198"/>
        <v>0</v>
      </c>
      <c r="AP287" s="8">
        <v>34.99</v>
      </c>
      <c r="AQ287" s="5">
        <v>34.99</v>
      </c>
      <c r="AR287" s="6">
        <f t="shared" si="199"/>
        <v>0</v>
      </c>
      <c r="AS287" s="7">
        <f t="shared" si="200"/>
        <v>0</v>
      </c>
      <c r="AT287" s="8">
        <v>34.99</v>
      </c>
      <c r="AU287" s="5">
        <v>29.99</v>
      </c>
      <c r="AV287" s="6">
        <f t="shared" si="201"/>
        <v>-5.0000000000000036</v>
      </c>
      <c r="AW287" s="7">
        <f t="shared" si="202"/>
        <v>-14.3</v>
      </c>
      <c r="AX287" s="8">
        <v>34.99</v>
      </c>
      <c r="AY287" s="5">
        <v>29.99</v>
      </c>
      <c r="AZ287" s="6">
        <f t="shared" si="203"/>
        <v>-5.0000000000000036</v>
      </c>
      <c r="BA287" s="7">
        <f t="shared" si="204"/>
        <v>-14.3</v>
      </c>
      <c r="BB287" s="8">
        <v>29.99</v>
      </c>
      <c r="BC287" s="5">
        <v>29.99</v>
      </c>
      <c r="BD287" s="6">
        <f t="shared" si="205"/>
        <v>0</v>
      </c>
      <c r="BE287" s="7">
        <f t="shared" si="206"/>
        <v>0</v>
      </c>
      <c r="BF287" s="8">
        <v>29.99</v>
      </c>
      <c r="BG287" s="5">
        <v>29.99</v>
      </c>
      <c r="BH287" s="6">
        <f t="shared" si="207"/>
        <v>0</v>
      </c>
      <c r="BI287" s="7">
        <f t="shared" si="208"/>
        <v>0</v>
      </c>
      <c r="BJ287" s="8">
        <v>29.49</v>
      </c>
      <c r="BK287" s="5">
        <v>28.49</v>
      </c>
      <c r="BL287" s="6">
        <f t="shared" si="209"/>
        <v>-1</v>
      </c>
      <c r="BM287" s="7">
        <f t="shared" si="210"/>
        <v>-3.4</v>
      </c>
      <c r="BN287" s="8">
        <v>31.99</v>
      </c>
      <c r="BO287" s="5">
        <v>31.99</v>
      </c>
      <c r="BP287" s="6">
        <f t="shared" si="211"/>
        <v>0</v>
      </c>
      <c r="BQ287" s="7">
        <f t="shared" si="212"/>
        <v>0</v>
      </c>
      <c r="BR287" s="8">
        <v>29.99</v>
      </c>
      <c r="BS287" s="5">
        <v>29.99</v>
      </c>
      <c r="BT287" s="6">
        <f t="shared" si="213"/>
        <v>0</v>
      </c>
      <c r="BU287" s="7">
        <f t="shared" si="214"/>
        <v>0</v>
      </c>
      <c r="BV287">
        <f t="shared" si="174"/>
        <v>29.49</v>
      </c>
      <c r="BW287">
        <f t="shared" si="174"/>
        <v>28.49</v>
      </c>
      <c r="BX287">
        <f t="shared" si="175"/>
        <v>34.99</v>
      </c>
      <c r="BY287">
        <f t="shared" si="175"/>
        <v>34.99</v>
      </c>
      <c r="BZ287">
        <f t="shared" si="176"/>
        <v>32.43</v>
      </c>
      <c r="CA287">
        <f t="shared" si="176"/>
        <v>31.49</v>
      </c>
      <c r="CB287">
        <f t="shared" si="177"/>
        <v>2.46</v>
      </c>
      <c r="CC287">
        <f t="shared" si="177"/>
        <v>2.34</v>
      </c>
      <c r="CD287">
        <f t="shared" si="179"/>
        <v>5.5</v>
      </c>
      <c r="CE287">
        <f t="shared" si="179"/>
        <v>6.5</v>
      </c>
      <c r="CF287">
        <f t="shared" si="178"/>
        <v>17</v>
      </c>
      <c r="CG287">
        <f t="shared" si="178"/>
        <v>20.6</v>
      </c>
      <c r="CH287" s="20" t="b">
        <f t="shared" si="215"/>
        <v>1</v>
      </c>
    </row>
    <row r="288" spans="1:86" x14ac:dyDescent="0.25">
      <c r="A288" s="31" t="s">
        <v>362</v>
      </c>
      <c r="B288" s="31" t="s">
        <v>359</v>
      </c>
      <c r="C288" s="32">
        <v>76383</v>
      </c>
      <c r="D288" s="32" t="b">
        <f t="shared" si="180"/>
        <v>1</v>
      </c>
      <c r="E288" s="32" t="b">
        <f t="shared" si="180"/>
        <v>1</v>
      </c>
      <c r="F288" s="4">
        <v>34.99</v>
      </c>
      <c r="G288" s="5">
        <v>29.99</v>
      </c>
      <c r="H288" s="6">
        <f t="shared" si="181"/>
        <v>-5.0000000000000036</v>
      </c>
      <c r="I288" s="7">
        <f t="shared" si="182"/>
        <v>-14.3</v>
      </c>
      <c r="J288" s="8">
        <v>29.99</v>
      </c>
      <c r="K288" s="5">
        <v>29.99</v>
      </c>
      <c r="L288" s="6">
        <f t="shared" si="183"/>
        <v>0</v>
      </c>
      <c r="M288" s="7">
        <f t="shared" si="184"/>
        <v>0</v>
      </c>
      <c r="N288" s="8">
        <v>34.99</v>
      </c>
      <c r="O288" s="5">
        <v>34.99</v>
      </c>
      <c r="P288" s="6">
        <f t="shared" si="185"/>
        <v>0</v>
      </c>
      <c r="Q288" s="7">
        <f t="shared" si="186"/>
        <v>0</v>
      </c>
      <c r="R288" s="8">
        <v>34.950000000000003</v>
      </c>
      <c r="S288" s="5">
        <v>34.950000000000003</v>
      </c>
      <c r="T288" s="6">
        <f t="shared" si="187"/>
        <v>0</v>
      </c>
      <c r="U288" s="7">
        <f t="shared" si="188"/>
        <v>0</v>
      </c>
      <c r="V288" s="8">
        <v>29.99</v>
      </c>
      <c r="W288" s="5">
        <v>29.99</v>
      </c>
      <c r="X288" s="6">
        <f t="shared" si="189"/>
        <v>0</v>
      </c>
      <c r="Y288" s="7">
        <f t="shared" si="190"/>
        <v>0</v>
      </c>
      <c r="Z288" s="8">
        <v>34.99</v>
      </c>
      <c r="AA288" s="5">
        <v>34.99</v>
      </c>
      <c r="AB288" s="6">
        <f t="shared" si="191"/>
        <v>0</v>
      </c>
      <c r="AC288" s="7">
        <f t="shared" si="192"/>
        <v>0</v>
      </c>
      <c r="AD288" s="8">
        <v>29.99</v>
      </c>
      <c r="AE288" s="5">
        <v>29.99</v>
      </c>
      <c r="AF288" s="6">
        <f t="shared" si="193"/>
        <v>0</v>
      </c>
      <c r="AG288" s="7">
        <f t="shared" si="194"/>
        <v>0</v>
      </c>
      <c r="AH288" s="8">
        <v>29.99</v>
      </c>
      <c r="AI288" s="5">
        <v>29.99</v>
      </c>
      <c r="AJ288" s="6">
        <f t="shared" si="195"/>
        <v>0</v>
      </c>
      <c r="AK288" s="7">
        <f t="shared" si="196"/>
        <v>0</v>
      </c>
      <c r="AL288" s="8">
        <v>34.99</v>
      </c>
      <c r="AM288" s="5">
        <v>34.99</v>
      </c>
      <c r="AN288" s="6">
        <f t="shared" si="197"/>
        <v>0</v>
      </c>
      <c r="AO288" s="7">
        <f t="shared" si="198"/>
        <v>0</v>
      </c>
      <c r="AP288" s="8">
        <v>34.99</v>
      </c>
      <c r="AQ288" s="5">
        <v>34.99</v>
      </c>
      <c r="AR288" s="6">
        <f t="shared" si="199"/>
        <v>0</v>
      </c>
      <c r="AS288" s="7">
        <f t="shared" si="200"/>
        <v>0</v>
      </c>
      <c r="AT288" s="8">
        <v>34.99</v>
      </c>
      <c r="AU288" s="5">
        <v>29.99</v>
      </c>
      <c r="AV288" s="6">
        <f t="shared" si="201"/>
        <v>-5.0000000000000036</v>
      </c>
      <c r="AW288" s="7">
        <f t="shared" si="202"/>
        <v>-14.3</v>
      </c>
      <c r="AX288" s="8">
        <v>34.99</v>
      </c>
      <c r="AY288" s="5">
        <v>29.99</v>
      </c>
      <c r="AZ288" s="6">
        <f t="shared" si="203"/>
        <v>-5.0000000000000036</v>
      </c>
      <c r="BA288" s="7">
        <f t="shared" si="204"/>
        <v>-14.3</v>
      </c>
      <c r="BB288" s="8">
        <v>29.99</v>
      </c>
      <c r="BC288" s="5">
        <v>29.99</v>
      </c>
      <c r="BD288" s="6">
        <f t="shared" si="205"/>
        <v>0</v>
      </c>
      <c r="BE288" s="7">
        <f t="shared" si="206"/>
        <v>0</v>
      </c>
      <c r="BF288" s="8">
        <v>29.99</v>
      </c>
      <c r="BG288" s="5">
        <v>29.99</v>
      </c>
      <c r="BH288" s="6">
        <f t="shared" si="207"/>
        <v>0</v>
      </c>
      <c r="BI288" s="7">
        <f t="shared" si="208"/>
        <v>0</v>
      </c>
      <c r="BJ288" s="8">
        <v>29.49</v>
      </c>
      <c r="BK288" s="5">
        <v>28.49</v>
      </c>
      <c r="BL288" s="6">
        <f t="shared" si="209"/>
        <v>-1</v>
      </c>
      <c r="BM288" s="7">
        <f t="shared" si="210"/>
        <v>-3.4</v>
      </c>
      <c r="BN288" s="8">
        <v>31.99</v>
      </c>
      <c r="BO288" s="5">
        <v>31.99</v>
      </c>
      <c r="BP288" s="6">
        <f t="shared" si="211"/>
        <v>0</v>
      </c>
      <c r="BQ288" s="7">
        <f t="shared" si="212"/>
        <v>0</v>
      </c>
      <c r="BR288" s="8">
        <v>29.99</v>
      </c>
      <c r="BS288" s="5">
        <v>29.99</v>
      </c>
      <c r="BT288" s="6">
        <f t="shared" si="213"/>
        <v>0</v>
      </c>
      <c r="BU288" s="7">
        <f t="shared" si="214"/>
        <v>0</v>
      </c>
      <c r="BV288">
        <f t="shared" si="174"/>
        <v>29.49</v>
      </c>
      <c r="BW288">
        <f t="shared" si="174"/>
        <v>28.49</v>
      </c>
      <c r="BX288">
        <f t="shared" si="175"/>
        <v>34.99</v>
      </c>
      <c r="BY288">
        <f t="shared" si="175"/>
        <v>34.99</v>
      </c>
      <c r="BZ288">
        <f t="shared" si="176"/>
        <v>32.43</v>
      </c>
      <c r="CA288">
        <f t="shared" si="176"/>
        <v>31.49</v>
      </c>
      <c r="CB288">
        <f t="shared" si="177"/>
        <v>2.46</v>
      </c>
      <c r="CC288">
        <f t="shared" si="177"/>
        <v>2.34</v>
      </c>
      <c r="CD288">
        <f t="shared" si="179"/>
        <v>5.5</v>
      </c>
      <c r="CE288">
        <f t="shared" si="179"/>
        <v>6.5</v>
      </c>
      <c r="CF288">
        <f t="shared" si="178"/>
        <v>17</v>
      </c>
      <c r="CG288">
        <f t="shared" si="178"/>
        <v>20.6</v>
      </c>
      <c r="CH288" s="20" t="b">
        <f t="shared" si="215"/>
        <v>1</v>
      </c>
    </row>
    <row r="289" spans="1:86" x14ac:dyDescent="0.25">
      <c r="A289" s="31" t="s">
        <v>363</v>
      </c>
      <c r="B289" s="31" t="s">
        <v>359</v>
      </c>
      <c r="C289" s="32">
        <v>76386</v>
      </c>
      <c r="D289" s="32" t="b">
        <f t="shared" si="180"/>
        <v>1</v>
      </c>
      <c r="E289" s="32" t="b">
        <f t="shared" si="180"/>
        <v>1</v>
      </c>
      <c r="F289" s="4">
        <v>19.989999999999998</v>
      </c>
      <c r="G289" s="5">
        <v>19.989999999999998</v>
      </c>
      <c r="H289" s="6">
        <f t="shared" si="181"/>
        <v>0</v>
      </c>
      <c r="I289" s="7">
        <f t="shared" si="182"/>
        <v>0</v>
      </c>
      <c r="J289" s="8">
        <v>19.989999999999998</v>
      </c>
      <c r="K289" s="5">
        <v>19.989999999999998</v>
      </c>
      <c r="L289" s="6">
        <f t="shared" si="183"/>
        <v>0</v>
      </c>
      <c r="M289" s="7">
        <f t="shared" si="184"/>
        <v>0</v>
      </c>
      <c r="N289" s="8">
        <v>24.99</v>
      </c>
      <c r="O289" s="5">
        <v>22.99</v>
      </c>
      <c r="P289" s="6">
        <f t="shared" si="185"/>
        <v>-2</v>
      </c>
      <c r="Q289" s="7">
        <f t="shared" si="186"/>
        <v>-8</v>
      </c>
      <c r="R289" s="8">
        <v>24.95</v>
      </c>
      <c r="S289" s="5">
        <v>24.95</v>
      </c>
      <c r="T289" s="6">
        <f t="shared" si="187"/>
        <v>0</v>
      </c>
      <c r="U289" s="7">
        <f t="shared" si="188"/>
        <v>0</v>
      </c>
      <c r="V289" s="8">
        <v>19.989999999999998</v>
      </c>
      <c r="W289" s="5">
        <v>19.989999999999998</v>
      </c>
      <c r="X289" s="6">
        <f t="shared" si="189"/>
        <v>0</v>
      </c>
      <c r="Y289" s="7">
        <f t="shared" si="190"/>
        <v>0</v>
      </c>
      <c r="Z289" s="8">
        <v>23.99</v>
      </c>
      <c r="AA289" s="5">
        <v>23.99</v>
      </c>
      <c r="AB289" s="6">
        <f t="shared" si="191"/>
        <v>0</v>
      </c>
      <c r="AC289" s="7">
        <f t="shared" si="192"/>
        <v>0</v>
      </c>
      <c r="AD289" s="8">
        <v>19.989999999999998</v>
      </c>
      <c r="AE289" s="5">
        <v>19.989999999999998</v>
      </c>
      <c r="AF289" s="6">
        <f t="shared" si="193"/>
        <v>0</v>
      </c>
      <c r="AG289" s="7">
        <f t="shared" si="194"/>
        <v>0</v>
      </c>
      <c r="AH289" s="8">
        <v>19.989999999999998</v>
      </c>
      <c r="AI289" s="5">
        <v>19.989999999999998</v>
      </c>
      <c r="AJ289" s="6">
        <f t="shared" si="195"/>
        <v>0</v>
      </c>
      <c r="AK289" s="7">
        <f t="shared" si="196"/>
        <v>0</v>
      </c>
      <c r="AL289" s="8">
        <v>24.99</v>
      </c>
      <c r="AM289" s="5">
        <v>22.99</v>
      </c>
      <c r="AN289" s="6">
        <f t="shared" si="197"/>
        <v>-2</v>
      </c>
      <c r="AO289" s="7">
        <f t="shared" si="198"/>
        <v>-8</v>
      </c>
      <c r="AP289" s="8">
        <v>24.99</v>
      </c>
      <c r="AQ289" s="5">
        <v>22.99</v>
      </c>
      <c r="AR289" s="6">
        <f t="shared" si="199"/>
        <v>-2</v>
      </c>
      <c r="AS289" s="7">
        <f t="shared" si="200"/>
        <v>-8</v>
      </c>
      <c r="AT289" s="8">
        <v>19.989999999999998</v>
      </c>
      <c r="AU289" s="5">
        <v>19.989999999999998</v>
      </c>
      <c r="AV289" s="6">
        <f t="shared" si="201"/>
        <v>0</v>
      </c>
      <c r="AW289" s="7">
        <f t="shared" si="202"/>
        <v>0</v>
      </c>
      <c r="AX289" s="8">
        <v>19.989999999999998</v>
      </c>
      <c r="AY289" s="5">
        <v>19.989999999999998</v>
      </c>
      <c r="AZ289" s="6">
        <f t="shared" si="203"/>
        <v>0</v>
      </c>
      <c r="BA289" s="7">
        <f t="shared" si="204"/>
        <v>0</v>
      </c>
      <c r="BB289" s="8">
        <v>19.989999999999998</v>
      </c>
      <c r="BC289" s="5">
        <v>19.989999999999998</v>
      </c>
      <c r="BD289" s="6">
        <f t="shared" si="205"/>
        <v>0</v>
      </c>
      <c r="BE289" s="7">
        <f t="shared" si="206"/>
        <v>0</v>
      </c>
      <c r="BF289" s="8">
        <v>19.989999999999998</v>
      </c>
      <c r="BG289" s="5">
        <v>19.989999999999998</v>
      </c>
      <c r="BH289" s="6">
        <f t="shared" si="207"/>
        <v>0</v>
      </c>
      <c r="BI289" s="7">
        <f t="shared" si="208"/>
        <v>0</v>
      </c>
      <c r="BJ289" s="8">
        <v>19.489999999999998</v>
      </c>
      <c r="BK289" s="5">
        <v>18.989999999999998</v>
      </c>
      <c r="BL289" s="6">
        <f t="shared" si="209"/>
        <v>-0.5</v>
      </c>
      <c r="BM289" s="7">
        <f t="shared" si="210"/>
        <v>-2.6</v>
      </c>
      <c r="BN289" s="8">
        <v>22.99</v>
      </c>
      <c r="BO289" s="5">
        <v>22.99</v>
      </c>
      <c r="BP289" s="6">
        <f t="shared" si="211"/>
        <v>0</v>
      </c>
      <c r="BQ289" s="7">
        <f t="shared" si="212"/>
        <v>0</v>
      </c>
      <c r="BR289" s="8">
        <v>19.989999999999998</v>
      </c>
      <c r="BS289" s="5">
        <v>19.989999999999998</v>
      </c>
      <c r="BT289" s="6">
        <f t="shared" si="213"/>
        <v>0</v>
      </c>
      <c r="BU289" s="7">
        <f t="shared" si="214"/>
        <v>0</v>
      </c>
      <c r="BV289">
        <f t="shared" si="174"/>
        <v>19.489999999999998</v>
      </c>
      <c r="BW289">
        <f t="shared" si="174"/>
        <v>18.989999999999998</v>
      </c>
      <c r="BX289">
        <f t="shared" si="175"/>
        <v>24.99</v>
      </c>
      <c r="BY289">
        <f t="shared" si="175"/>
        <v>24.95</v>
      </c>
      <c r="BZ289">
        <f t="shared" si="176"/>
        <v>21.55</v>
      </c>
      <c r="CA289">
        <f t="shared" si="176"/>
        <v>21.16</v>
      </c>
      <c r="CB289">
        <f t="shared" si="177"/>
        <v>2.2200000000000002</v>
      </c>
      <c r="CC289">
        <f t="shared" si="177"/>
        <v>1.79</v>
      </c>
      <c r="CD289">
        <f t="shared" si="179"/>
        <v>5.5</v>
      </c>
      <c r="CE289">
        <f t="shared" si="179"/>
        <v>5.96</v>
      </c>
      <c r="CF289">
        <f t="shared" si="178"/>
        <v>25.5</v>
      </c>
      <c r="CG289">
        <f t="shared" si="178"/>
        <v>28.2</v>
      </c>
      <c r="CH289" s="20" t="b">
        <f t="shared" si="215"/>
        <v>1</v>
      </c>
    </row>
    <row r="290" spans="1:86" x14ac:dyDescent="0.25">
      <c r="A290" s="31" t="s">
        <v>364</v>
      </c>
      <c r="B290" s="31" t="s">
        <v>359</v>
      </c>
      <c r="C290" s="32">
        <v>76387</v>
      </c>
      <c r="D290" s="32" t="b">
        <f t="shared" si="180"/>
        <v>1</v>
      </c>
      <c r="E290" s="32" t="b">
        <f t="shared" si="180"/>
        <v>1</v>
      </c>
      <c r="F290" s="4">
        <v>44.99</v>
      </c>
      <c r="G290" s="5">
        <v>39.99</v>
      </c>
      <c r="H290" s="6">
        <f t="shared" si="181"/>
        <v>-5</v>
      </c>
      <c r="I290" s="7">
        <f t="shared" si="182"/>
        <v>-11.1</v>
      </c>
      <c r="J290" s="8">
        <v>39.99</v>
      </c>
      <c r="K290" s="5">
        <v>39.99</v>
      </c>
      <c r="L290" s="6">
        <f t="shared" si="183"/>
        <v>0</v>
      </c>
      <c r="M290" s="7">
        <f t="shared" si="184"/>
        <v>0</v>
      </c>
      <c r="N290" s="8">
        <v>47.99</v>
      </c>
      <c r="O290" s="5">
        <v>46.99</v>
      </c>
      <c r="P290" s="6">
        <f t="shared" si="185"/>
        <v>-1</v>
      </c>
      <c r="Q290" s="7">
        <f t="shared" si="186"/>
        <v>-2.1</v>
      </c>
      <c r="R290" s="8">
        <v>49.95</v>
      </c>
      <c r="S290" s="5">
        <v>49.95</v>
      </c>
      <c r="T290" s="6">
        <f t="shared" si="187"/>
        <v>0</v>
      </c>
      <c r="U290" s="7">
        <f t="shared" si="188"/>
        <v>0</v>
      </c>
      <c r="V290" s="8">
        <v>39.99</v>
      </c>
      <c r="W290" s="5">
        <v>39.99</v>
      </c>
      <c r="X290" s="6">
        <f t="shared" si="189"/>
        <v>0</v>
      </c>
      <c r="Y290" s="7">
        <f t="shared" si="190"/>
        <v>0</v>
      </c>
      <c r="Z290" s="8">
        <v>47.99</v>
      </c>
      <c r="AA290" s="5">
        <v>47.99</v>
      </c>
      <c r="AB290" s="6">
        <f t="shared" si="191"/>
        <v>0</v>
      </c>
      <c r="AC290" s="7">
        <f t="shared" si="192"/>
        <v>0</v>
      </c>
      <c r="AD290" s="8">
        <v>39.99</v>
      </c>
      <c r="AE290" s="5">
        <v>39.99</v>
      </c>
      <c r="AF290" s="6">
        <f t="shared" si="193"/>
        <v>0</v>
      </c>
      <c r="AG290" s="7">
        <f t="shared" si="194"/>
        <v>0</v>
      </c>
      <c r="AH290" s="8">
        <v>39.99</v>
      </c>
      <c r="AI290" s="5">
        <v>39.99</v>
      </c>
      <c r="AJ290" s="6">
        <f t="shared" si="195"/>
        <v>0</v>
      </c>
      <c r="AK290" s="7">
        <f t="shared" si="196"/>
        <v>0</v>
      </c>
      <c r="AL290" s="8">
        <v>47.99</v>
      </c>
      <c r="AM290" s="5">
        <v>46.99</v>
      </c>
      <c r="AN290" s="6">
        <f t="shared" si="197"/>
        <v>-1</v>
      </c>
      <c r="AO290" s="7">
        <f t="shared" si="198"/>
        <v>-2.1</v>
      </c>
      <c r="AP290" s="8">
        <v>47.99</v>
      </c>
      <c r="AQ290" s="5">
        <v>46.99</v>
      </c>
      <c r="AR290" s="6">
        <f t="shared" si="199"/>
        <v>-1</v>
      </c>
      <c r="AS290" s="7">
        <f t="shared" si="200"/>
        <v>-2.1</v>
      </c>
      <c r="AT290" s="8">
        <v>39.99</v>
      </c>
      <c r="AU290" s="5">
        <v>39.99</v>
      </c>
      <c r="AV290" s="6">
        <f t="shared" si="201"/>
        <v>0</v>
      </c>
      <c r="AW290" s="7">
        <f t="shared" si="202"/>
        <v>0</v>
      </c>
      <c r="AX290" s="8">
        <v>44.99</v>
      </c>
      <c r="AY290" s="5">
        <v>39.99</v>
      </c>
      <c r="AZ290" s="6">
        <f t="shared" si="203"/>
        <v>-5</v>
      </c>
      <c r="BA290" s="7">
        <f t="shared" si="204"/>
        <v>-11.1</v>
      </c>
      <c r="BB290" s="8">
        <v>39.99</v>
      </c>
      <c r="BC290" s="5">
        <v>39.99</v>
      </c>
      <c r="BD290" s="6">
        <f t="shared" si="205"/>
        <v>0</v>
      </c>
      <c r="BE290" s="7">
        <f t="shared" si="206"/>
        <v>0</v>
      </c>
      <c r="BF290" s="8">
        <v>39.99</v>
      </c>
      <c r="BG290" s="5">
        <v>39.99</v>
      </c>
      <c r="BH290" s="6">
        <f t="shared" si="207"/>
        <v>0</v>
      </c>
      <c r="BI290" s="7">
        <f t="shared" si="208"/>
        <v>0</v>
      </c>
      <c r="BJ290" s="8">
        <v>39.99</v>
      </c>
      <c r="BK290" s="5">
        <v>39.99</v>
      </c>
      <c r="BL290" s="6">
        <f t="shared" si="209"/>
        <v>0</v>
      </c>
      <c r="BM290" s="7">
        <f t="shared" si="210"/>
        <v>0</v>
      </c>
      <c r="BN290" s="8">
        <v>44.99</v>
      </c>
      <c r="BO290" s="5">
        <v>44.99</v>
      </c>
      <c r="BP290" s="6">
        <f t="shared" si="211"/>
        <v>0</v>
      </c>
      <c r="BQ290" s="7">
        <f t="shared" si="212"/>
        <v>0</v>
      </c>
      <c r="BR290" s="8">
        <v>39.99</v>
      </c>
      <c r="BS290" s="5">
        <v>39.99</v>
      </c>
      <c r="BT290" s="6">
        <f t="shared" si="213"/>
        <v>0</v>
      </c>
      <c r="BU290" s="7">
        <f t="shared" si="214"/>
        <v>0</v>
      </c>
      <c r="BV290">
        <f t="shared" si="174"/>
        <v>39.99</v>
      </c>
      <c r="BW290">
        <f t="shared" si="174"/>
        <v>39.99</v>
      </c>
      <c r="BX290">
        <f t="shared" si="175"/>
        <v>49.95</v>
      </c>
      <c r="BY290">
        <f t="shared" si="175"/>
        <v>49.95</v>
      </c>
      <c r="BZ290">
        <f t="shared" si="176"/>
        <v>43.34</v>
      </c>
      <c r="CA290">
        <f t="shared" si="176"/>
        <v>42.58</v>
      </c>
      <c r="CB290">
        <f t="shared" si="177"/>
        <v>3.75</v>
      </c>
      <c r="CC290">
        <f t="shared" si="177"/>
        <v>3.61</v>
      </c>
      <c r="CD290">
        <f t="shared" si="179"/>
        <v>9.9600000000000009</v>
      </c>
      <c r="CE290">
        <f t="shared" si="179"/>
        <v>9.9600000000000009</v>
      </c>
      <c r="CF290">
        <f t="shared" si="178"/>
        <v>23</v>
      </c>
      <c r="CG290">
        <f t="shared" si="178"/>
        <v>23.4</v>
      </c>
      <c r="CH290" s="20" t="b">
        <f t="shared" si="215"/>
        <v>1</v>
      </c>
    </row>
    <row r="291" spans="1:86" x14ac:dyDescent="0.25">
      <c r="A291" s="31" t="s">
        <v>365</v>
      </c>
      <c r="B291" s="31" t="s">
        <v>359</v>
      </c>
      <c r="C291" s="32">
        <v>76388</v>
      </c>
      <c r="D291" s="32" t="b">
        <f t="shared" si="180"/>
        <v>1</v>
      </c>
      <c r="E291" s="32" t="b">
        <f t="shared" si="180"/>
        <v>1</v>
      </c>
      <c r="F291" s="4">
        <v>89.99</v>
      </c>
      <c r="G291" s="5">
        <v>79.989999999999995</v>
      </c>
      <c r="H291" s="6">
        <f t="shared" si="181"/>
        <v>-10</v>
      </c>
      <c r="I291" s="7">
        <f t="shared" si="182"/>
        <v>-11.1</v>
      </c>
      <c r="J291" s="8">
        <v>79.989999999999995</v>
      </c>
      <c r="K291" s="5">
        <v>79.989999999999995</v>
      </c>
      <c r="L291" s="6">
        <f t="shared" si="183"/>
        <v>0</v>
      </c>
      <c r="M291" s="7">
        <f t="shared" si="184"/>
        <v>0</v>
      </c>
      <c r="N291" s="8">
        <v>94.99</v>
      </c>
      <c r="O291" s="5">
        <v>92.99</v>
      </c>
      <c r="P291" s="6">
        <f t="shared" si="185"/>
        <v>-2</v>
      </c>
      <c r="Q291" s="7">
        <f t="shared" si="186"/>
        <v>-2.1</v>
      </c>
      <c r="R291" s="8">
        <v>99.95</v>
      </c>
      <c r="S291" s="5">
        <v>99.95</v>
      </c>
      <c r="T291" s="6">
        <f t="shared" si="187"/>
        <v>0</v>
      </c>
      <c r="U291" s="7">
        <f t="shared" si="188"/>
        <v>0</v>
      </c>
      <c r="V291" s="8">
        <v>84.99</v>
      </c>
      <c r="W291" s="5">
        <v>79.989999999999995</v>
      </c>
      <c r="X291" s="6">
        <f t="shared" si="189"/>
        <v>-5</v>
      </c>
      <c r="Y291" s="7">
        <f t="shared" si="190"/>
        <v>-5.9</v>
      </c>
      <c r="Z291" s="8">
        <v>89.99</v>
      </c>
      <c r="AA291" s="5">
        <v>89.99</v>
      </c>
      <c r="AB291" s="6">
        <f t="shared" si="191"/>
        <v>0</v>
      </c>
      <c r="AC291" s="7">
        <f t="shared" si="192"/>
        <v>0</v>
      </c>
      <c r="AD291" s="8">
        <v>79.989999999999995</v>
      </c>
      <c r="AE291" s="5">
        <v>79.989999999999995</v>
      </c>
      <c r="AF291" s="6">
        <f t="shared" si="193"/>
        <v>0</v>
      </c>
      <c r="AG291" s="7">
        <f t="shared" si="194"/>
        <v>0</v>
      </c>
      <c r="AH291" s="8">
        <v>79.989999999999995</v>
      </c>
      <c r="AI291" s="5">
        <v>79.989999999999995</v>
      </c>
      <c r="AJ291" s="6">
        <f t="shared" si="195"/>
        <v>0</v>
      </c>
      <c r="AK291" s="7">
        <f t="shared" si="196"/>
        <v>0</v>
      </c>
      <c r="AL291" s="8">
        <v>94.99</v>
      </c>
      <c r="AM291" s="5">
        <v>92.99</v>
      </c>
      <c r="AN291" s="6">
        <f t="shared" si="197"/>
        <v>-2</v>
      </c>
      <c r="AO291" s="7">
        <f t="shared" si="198"/>
        <v>-2.1</v>
      </c>
      <c r="AP291" s="8">
        <v>94.99</v>
      </c>
      <c r="AQ291" s="5">
        <v>92.99</v>
      </c>
      <c r="AR291" s="6">
        <f t="shared" si="199"/>
        <v>-2</v>
      </c>
      <c r="AS291" s="7">
        <f t="shared" si="200"/>
        <v>-2.1</v>
      </c>
      <c r="AT291" s="8">
        <v>79.989999999999995</v>
      </c>
      <c r="AU291" s="5">
        <v>79.989999999999995</v>
      </c>
      <c r="AV291" s="6">
        <f t="shared" si="201"/>
        <v>0</v>
      </c>
      <c r="AW291" s="7">
        <f t="shared" si="202"/>
        <v>0</v>
      </c>
      <c r="AX291" s="8">
        <v>89.99</v>
      </c>
      <c r="AY291" s="5">
        <v>79.989999999999995</v>
      </c>
      <c r="AZ291" s="6">
        <f t="shared" si="203"/>
        <v>-10</v>
      </c>
      <c r="BA291" s="7">
        <f t="shared" si="204"/>
        <v>-11.1</v>
      </c>
      <c r="BB291" s="8">
        <v>79.989999999999995</v>
      </c>
      <c r="BC291" s="5">
        <v>79.989999999999995</v>
      </c>
      <c r="BD291" s="6">
        <f t="shared" si="205"/>
        <v>0</v>
      </c>
      <c r="BE291" s="7">
        <f t="shared" si="206"/>
        <v>0</v>
      </c>
      <c r="BF291" s="8">
        <v>89.99</v>
      </c>
      <c r="BG291" s="5">
        <v>79.989999999999995</v>
      </c>
      <c r="BH291" s="6">
        <f t="shared" si="207"/>
        <v>-10</v>
      </c>
      <c r="BI291" s="7">
        <f t="shared" si="208"/>
        <v>-11.1</v>
      </c>
      <c r="BJ291" s="8">
        <v>82.99</v>
      </c>
      <c r="BK291" s="5">
        <v>79.989999999999995</v>
      </c>
      <c r="BL291" s="6">
        <f t="shared" si="209"/>
        <v>-3</v>
      </c>
      <c r="BM291" s="7">
        <f t="shared" si="210"/>
        <v>-3.6</v>
      </c>
      <c r="BN291" s="8">
        <v>89.99</v>
      </c>
      <c r="BO291" s="5">
        <v>89.99</v>
      </c>
      <c r="BP291" s="6">
        <f t="shared" si="211"/>
        <v>0</v>
      </c>
      <c r="BQ291" s="7">
        <f t="shared" si="212"/>
        <v>0</v>
      </c>
      <c r="BR291" s="8">
        <v>89.99</v>
      </c>
      <c r="BS291" s="5">
        <v>79.989999999999995</v>
      </c>
      <c r="BT291" s="6">
        <f t="shared" si="213"/>
        <v>-10</v>
      </c>
      <c r="BU291" s="7">
        <f t="shared" si="214"/>
        <v>-11.1</v>
      </c>
      <c r="BV291">
        <f t="shared" si="174"/>
        <v>79.989999999999995</v>
      </c>
      <c r="BW291">
        <f t="shared" si="174"/>
        <v>79.989999999999995</v>
      </c>
      <c r="BX291">
        <f t="shared" si="175"/>
        <v>99.95</v>
      </c>
      <c r="BY291">
        <f t="shared" si="175"/>
        <v>99.95</v>
      </c>
      <c r="BZ291">
        <f t="shared" si="176"/>
        <v>87.81</v>
      </c>
      <c r="CA291">
        <f t="shared" si="176"/>
        <v>84.63</v>
      </c>
      <c r="CB291">
        <f t="shared" si="177"/>
        <v>6.27</v>
      </c>
      <c r="CC291">
        <f t="shared" si="177"/>
        <v>6.59</v>
      </c>
      <c r="CD291">
        <f t="shared" si="179"/>
        <v>19.96</v>
      </c>
      <c r="CE291">
        <f t="shared" si="179"/>
        <v>19.96</v>
      </c>
      <c r="CF291">
        <f t="shared" si="178"/>
        <v>22.7</v>
      </c>
      <c r="CG291">
        <f t="shared" si="178"/>
        <v>23.6</v>
      </c>
      <c r="CH291" s="20" t="b">
        <f t="shared" si="215"/>
        <v>1</v>
      </c>
    </row>
    <row r="292" spans="1:86" x14ac:dyDescent="0.25">
      <c r="A292" s="31" t="s">
        <v>366</v>
      </c>
      <c r="B292" s="31" t="s">
        <v>359</v>
      </c>
      <c r="C292" s="32">
        <v>76393</v>
      </c>
      <c r="D292" s="32" t="b">
        <f t="shared" si="180"/>
        <v>1</v>
      </c>
      <c r="E292" s="32" t="b">
        <f t="shared" si="180"/>
        <v>1</v>
      </c>
      <c r="F292" s="4">
        <v>139.99</v>
      </c>
      <c r="G292" s="5">
        <v>129.99</v>
      </c>
      <c r="H292" s="6">
        <f t="shared" si="181"/>
        <v>-10</v>
      </c>
      <c r="I292" s="7">
        <f t="shared" si="182"/>
        <v>-7.1</v>
      </c>
      <c r="J292" s="8">
        <v>129.99</v>
      </c>
      <c r="K292" s="5">
        <v>129.99</v>
      </c>
      <c r="L292" s="6">
        <f t="shared" si="183"/>
        <v>0</v>
      </c>
      <c r="M292" s="7">
        <f t="shared" si="184"/>
        <v>0</v>
      </c>
      <c r="N292" s="8">
        <v>139.99</v>
      </c>
      <c r="O292" s="5">
        <v>149.99</v>
      </c>
      <c r="P292" s="6">
        <f t="shared" si="185"/>
        <v>10</v>
      </c>
      <c r="Q292" s="7">
        <f t="shared" si="186"/>
        <v>7.1</v>
      </c>
      <c r="R292" s="8">
        <v>159.94999999999999</v>
      </c>
      <c r="S292" s="5">
        <v>159.94999999999999</v>
      </c>
      <c r="T292" s="6">
        <f t="shared" si="187"/>
        <v>0</v>
      </c>
      <c r="U292" s="7">
        <f t="shared" si="188"/>
        <v>0</v>
      </c>
      <c r="V292" s="8">
        <v>139.99</v>
      </c>
      <c r="W292" s="5">
        <v>129.99</v>
      </c>
      <c r="X292" s="6">
        <f t="shared" si="189"/>
        <v>-10</v>
      </c>
      <c r="Y292" s="7">
        <f t="shared" si="190"/>
        <v>-7.1</v>
      </c>
      <c r="Z292" s="8">
        <v>149.99</v>
      </c>
      <c r="AA292" s="5">
        <v>149.99</v>
      </c>
      <c r="AB292" s="6">
        <f t="shared" si="191"/>
        <v>0</v>
      </c>
      <c r="AC292" s="7">
        <f t="shared" si="192"/>
        <v>0</v>
      </c>
      <c r="AD292" s="8">
        <v>129.99</v>
      </c>
      <c r="AE292" s="5">
        <v>129.99</v>
      </c>
      <c r="AF292" s="6">
        <f t="shared" si="193"/>
        <v>0</v>
      </c>
      <c r="AG292" s="7">
        <f t="shared" si="194"/>
        <v>0</v>
      </c>
      <c r="AH292" s="8">
        <v>129.99</v>
      </c>
      <c r="AI292" s="5">
        <v>129.99</v>
      </c>
      <c r="AJ292" s="6">
        <f t="shared" si="195"/>
        <v>0</v>
      </c>
      <c r="AK292" s="7">
        <f t="shared" si="196"/>
        <v>0</v>
      </c>
      <c r="AL292" s="8">
        <v>139.99</v>
      </c>
      <c r="AM292" s="5">
        <v>149.99</v>
      </c>
      <c r="AN292" s="6">
        <f t="shared" si="197"/>
        <v>10</v>
      </c>
      <c r="AO292" s="7">
        <f t="shared" si="198"/>
        <v>7.1</v>
      </c>
      <c r="AP292" s="8">
        <v>139.99</v>
      </c>
      <c r="AQ292" s="5">
        <v>149.99</v>
      </c>
      <c r="AR292" s="6">
        <f t="shared" si="199"/>
        <v>10</v>
      </c>
      <c r="AS292" s="7">
        <f t="shared" si="200"/>
        <v>7.1</v>
      </c>
      <c r="AT292" s="8">
        <v>129.99</v>
      </c>
      <c r="AU292" s="5">
        <v>129.99</v>
      </c>
      <c r="AV292" s="6">
        <f t="shared" si="201"/>
        <v>0</v>
      </c>
      <c r="AW292" s="7">
        <f t="shared" si="202"/>
        <v>0</v>
      </c>
      <c r="AX292" s="8">
        <v>139.99</v>
      </c>
      <c r="AY292" s="5">
        <v>129.99</v>
      </c>
      <c r="AZ292" s="6">
        <f t="shared" si="203"/>
        <v>-10</v>
      </c>
      <c r="BA292" s="7">
        <f t="shared" si="204"/>
        <v>-7.1</v>
      </c>
      <c r="BB292" s="8">
        <v>129.99</v>
      </c>
      <c r="BC292" s="5">
        <v>129.99</v>
      </c>
      <c r="BD292" s="6">
        <f t="shared" si="205"/>
        <v>0</v>
      </c>
      <c r="BE292" s="7">
        <f t="shared" si="206"/>
        <v>0</v>
      </c>
      <c r="BF292" s="8">
        <v>139.99</v>
      </c>
      <c r="BG292" s="5">
        <v>129.99</v>
      </c>
      <c r="BH292" s="6">
        <f t="shared" si="207"/>
        <v>-10</v>
      </c>
      <c r="BI292" s="7">
        <f t="shared" si="208"/>
        <v>-7.1</v>
      </c>
      <c r="BJ292" s="8">
        <v>129.99</v>
      </c>
      <c r="BK292" s="5">
        <v>129.99</v>
      </c>
      <c r="BL292" s="6">
        <f t="shared" si="209"/>
        <v>0</v>
      </c>
      <c r="BM292" s="7">
        <f t="shared" si="210"/>
        <v>0</v>
      </c>
      <c r="BN292" s="8">
        <v>139.99</v>
      </c>
      <c r="BO292" s="5">
        <v>139.99</v>
      </c>
      <c r="BP292" s="6">
        <f t="shared" si="211"/>
        <v>0</v>
      </c>
      <c r="BQ292" s="7">
        <f t="shared" si="212"/>
        <v>0</v>
      </c>
      <c r="BR292" s="8">
        <v>139.99</v>
      </c>
      <c r="BS292" s="5">
        <v>129.99</v>
      </c>
      <c r="BT292" s="6">
        <f t="shared" si="213"/>
        <v>-10</v>
      </c>
      <c r="BU292" s="7">
        <f t="shared" si="214"/>
        <v>-7.1</v>
      </c>
      <c r="BV292">
        <f t="shared" si="174"/>
        <v>129.99</v>
      </c>
      <c r="BW292">
        <f t="shared" si="174"/>
        <v>129.99</v>
      </c>
      <c r="BX292">
        <f t="shared" si="175"/>
        <v>159.94999999999999</v>
      </c>
      <c r="BY292">
        <f t="shared" si="175"/>
        <v>159.94999999999999</v>
      </c>
      <c r="BZ292">
        <f t="shared" si="176"/>
        <v>138.22</v>
      </c>
      <c r="CA292">
        <f t="shared" si="176"/>
        <v>137.05000000000001</v>
      </c>
      <c r="CB292">
        <f t="shared" si="177"/>
        <v>7.84</v>
      </c>
      <c r="CC292">
        <f t="shared" si="177"/>
        <v>10.15</v>
      </c>
      <c r="CD292">
        <f t="shared" si="179"/>
        <v>29.96</v>
      </c>
      <c r="CE292">
        <f t="shared" si="179"/>
        <v>29.96</v>
      </c>
      <c r="CF292">
        <f t="shared" si="178"/>
        <v>21.7</v>
      </c>
      <c r="CG292">
        <f t="shared" si="178"/>
        <v>21.9</v>
      </c>
      <c r="CH292" s="20" t="b">
        <f t="shared" si="215"/>
        <v>1</v>
      </c>
    </row>
    <row r="293" spans="1:86" x14ac:dyDescent="0.25">
      <c r="A293" s="31" t="s">
        <v>367</v>
      </c>
      <c r="B293" s="31" t="s">
        <v>359</v>
      </c>
      <c r="C293" s="32">
        <v>76395</v>
      </c>
      <c r="D293" s="32" t="b">
        <f t="shared" si="180"/>
        <v>1</v>
      </c>
      <c r="E293" s="32" t="b">
        <f t="shared" si="180"/>
        <v>1</v>
      </c>
      <c r="F293" s="4">
        <v>29.99</v>
      </c>
      <c r="G293" s="5">
        <v>29.99</v>
      </c>
      <c r="H293" s="6">
        <f t="shared" si="181"/>
        <v>0</v>
      </c>
      <c r="I293" s="7">
        <f t="shared" si="182"/>
        <v>0</v>
      </c>
      <c r="J293" s="8">
        <v>29.99</v>
      </c>
      <c r="K293" s="5">
        <v>29.99</v>
      </c>
      <c r="L293" s="6">
        <f t="shared" si="183"/>
        <v>0</v>
      </c>
      <c r="M293" s="7">
        <f t="shared" si="184"/>
        <v>0</v>
      </c>
      <c r="N293" s="8">
        <v>34.99</v>
      </c>
      <c r="O293" s="5">
        <v>34.99</v>
      </c>
      <c r="P293" s="6">
        <f t="shared" si="185"/>
        <v>0</v>
      </c>
      <c r="Q293" s="7">
        <f t="shared" si="186"/>
        <v>0</v>
      </c>
      <c r="R293" s="8">
        <v>34.950000000000003</v>
      </c>
      <c r="S293" s="5">
        <v>34.950000000000003</v>
      </c>
      <c r="T293" s="6">
        <f t="shared" si="187"/>
        <v>0</v>
      </c>
      <c r="U293" s="7">
        <f t="shared" si="188"/>
        <v>0</v>
      </c>
      <c r="V293" s="8">
        <v>29.99</v>
      </c>
      <c r="W293" s="5">
        <v>29.99</v>
      </c>
      <c r="X293" s="6">
        <f t="shared" si="189"/>
        <v>0</v>
      </c>
      <c r="Y293" s="7">
        <f t="shared" si="190"/>
        <v>0</v>
      </c>
      <c r="Z293" s="8">
        <v>34.99</v>
      </c>
      <c r="AA293" s="5">
        <v>34.99</v>
      </c>
      <c r="AB293" s="6">
        <f t="shared" si="191"/>
        <v>0</v>
      </c>
      <c r="AC293" s="7">
        <f t="shared" si="192"/>
        <v>0</v>
      </c>
      <c r="AD293" s="8">
        <v>29.99</v>
      </c>
      <c r="AE293" s="5">
        <v>29.99</v>
      </c>
      <c r="AF293" s="6">
        <f t="shared" si="193"/>
        <v>0</v>
      </c>
      <c r="AG293" s="7">
        <f t="shared" si="194"/>
        <v>0</v>
      </c>
      <c r="AH293" s="8">
        <v>29.99</v>
      </c>
      <c r="AI293" s="5">
        <v>29.99</v>
      </c>
      <c r="AJ293" s="6">
        <f t="shared" si="195"/>
        <v>0</v>
      </c>
      <c r="AK293" s="7">
        <f t="shared" si="196"/>
        <v>0</v>
      </c>
      <c r="AL293" s="8">
        <v>34.99</v>
      </c>
      <c r="AM293" s="5">
        <v>34.99</v>
      </c>
      <c r="AN293" s="6">
        <f t="shared" si="197"/>
        <v>0</v>
      </c>
      <c r="AO293" s="7">
        <f t="shared" si="198"/>
        <v>0</v>
      </c>
      <c r="AP293" s="8">
        <v>34.99</v>
      </c>
      <c r="AQ293" s="5">
        <v>34.99</v>
      </c>
      <c r="AR293" s="6">
        <f t="shared" si="199"/>
        <v>0</v>
      </c>
      <c r="AS293" s="7">
        <f t="shared" si="200"/>
        <v>0</v>
      </c>
      <c r="AT293" s="8">
        <v>29.99</v>
      </c>
      <c r="AU293" s="5">
        <v>29.99</v>
      </c>
      <c r="AV293" s="6">
        <f t="shared" si="201"/>
        <v>0</v>
      </c>
      <c r="AW293" s="7">
        <f t="shared" si="202"/>
        <v>0</v>
      </c>
      <c r="AX293" s="8">
        <v>29.99</v>
      </c>
      <c r="AY293" s="5">
        <v>29.99</v>
      </c>
      <c r="AZ293" s="6">
        <f t="shared" si="203"/>
        <v>0</v>
      </c>
      <c r="BA293" s="7">
        <f t="shared" si="204"/>
        <v>0</v>
      </c>
      <c r="BB293" s="8">
        <v>29.99</v>
      </c>
      <c r="BC293" s="5">
        <v>29.99</v>
      </c>
      <c r="BD293" s="6">
        <f t="shared" si="205"/>
        <v>0</v>
      </c>
      <c r="BE293" s="7">
        <f t="shared" si="206"/>
        <v>0</v>
      </c>
      <c r="BF293" s="8">
        <v>29.99</v>
      </c>
      <c r="BG293" s="5">
        <v>29.99</v>
      </c>
      <c r="BH293" s="6">
        <f t="shared" si="207"/>
        <v>0</v>
      </c>
      <c r="BI293" s="7">
        <f t="shared" si="208"/>
        <v>0</v>
      </c>
      <c r="BJ293" s="8">
        <v>29.99</v>
      </c>
      <c r="BK293" s="5">
        <v>27.99</v>
      </c>
      <c r="BL293" s="6">
        <f t="shared" si="209"/>
        <v>-2</v>
      </c>
      <c r="BM293" s="7">
        <f t="shared" si="210"/>
        <v>-6.7</v>
      </c>
      <c r="BN293" s="8">
        <v>31.99</v>
      </c>
      <c r="BO293" s="5">
        <v>31.99</v>
      </c>
      <c r="BP293" s="6">
        <f t="shared" si="211"/>
        <v>0</v>
      </c>
      <c r="BQ293" s="7">
        <f t="shared" si="212"/>
        <v>0</v>
      </c>
      <c r="BR293" s="8">
        <v>29.99</v>
      </c>
      <c r="BS293" s="5">
        <v>29.99</v>
      </c>
      <c r="BT293" s="6">
        <f t="shared" si="213"/>
        <v>0</v>
      </c>
      <c r="BU293" s="7">
        <f t="shared" si="214"/>
        <v>0</v>
      </c>
      <c r="BV293">
        <f t="shared" si="174"/>
        <v>29.99</v>
      </c>
      <c r="BW293">
        <f t="shared" si="174"/>
        <v>27.99</v>
      </c>
      <c r="BX293">
        <f t="shared" si="175"/>
        <v>34.99</v>
      </c>
      <c r="BY293">
        <f t="shared" si="175"/>
        <v>34.99</v>
      </c>
      <c r="BZ293">
        <f t="shared" si="176"/>
        <v>31.58</v>
      </c>
      <c r="CA293">
        <f t="shared" si="176"/>
        <v>31.46</v>
      </c>
      <c r="CB293">
        <f t="shared" si="177"/>
        <v>2.25</v>
      </c>
      <c r="CC293">
        <f t="shared" si="177"/>
        <v>2.38</v>
      </c>
      <c r="CD293">
        <f t="shared" si="179"/>
        <v>5</v>
      </c>
      <c r="CE293">
        <f t="shared" si="179"/>
        <v>7</v>
      </c>
      <c r="CF293">
        <f t="shared" si="178"/>
        <v>15.8</v>
      </c>
      <c r="CG293">
        <f t="shared" si="178"/>
        <v>22.3</v>
      </c>
      <c r="CH293" s="20" t="b">
        <f t="shared" si="215"/>
        <v>1</v>
      </c>
    </row>
    <row r="294" spans="1:86" x14ac:dyDescent="0.25">
      <c r="A294" s="31" t="s">
        <v>368</v>
      </c>
      <c r="B294" s="31" t="s">
        <v>369</v>
      </c>
      <c r="C294" s="32">
        <v>30411</v>
      </c>
      <c r="D294" s="32" t="b">
        <f t="shared" si="180"/>
        <v>1</v>
      </c>
      <c r="E294" s="32" t="b">
        <f t="shared" si="180"/>
        <v>1</v>
      </c>
      <c r="F294" s="4">
        <v>3.99</v>
      </c>
      <c r="G294" s="5">
        <v>3.99</v>
      </c>
      <c r="H294" s="6">
        <f t="shared" si="181"/>
        <v>0</v>
      </c>
      <c r="I294" s="7">
        <f t="shared" si="182"/>
        <v>0</v>
      </c>
      <c r="J294" s="8">
        <v>3.99</v>
      </c>
      <c r="K294" s="5">
        <v>3.99</v>
      </c>
      <c r="L294" s="6">
        <f t="shared" si="183"/>
        <v>0</v>
      </c>
      <c r="M294" s="7">
        <f t="shared" si="184"/>
        <v>0</v>
      </c>
      <c r="N294" s="8">
        <v>4.99</v>
      </c>
      <c r="O294" s="5">
        <v>4.99</v>
      </c>
      <c r="P294" s="6">
        <f t="shared" si="185"/>
        <v>0</v>
      </c>
      <c r="Q294" s="7">
        <f t="shared" si="186"/>
        <v>0</v>
      </c>
      <c r="R294" s="8">
        <v>3.95</v>
      </c>
      <c r="S294" s="5">
        <v>3.95</v>
      </c>
      <c r="T294" s="6">
        <f t="shared" si="187"/>
        <v>0</v>
      </c>
      <c r="U294" s="7">
        <f t="shared" si="188"/>
        <v>0</v>
      </c>
      <c r="V294" s="8">
        <v>3.99</v>
      </c>
      <c r="W294" s="5">
        <v>3.99</v>
      </c>
      <c r="X294" s="6">
        <f t="shared" si="189"/>
        <v>0</v>
      </c>
      <c r="Y294" s="7">
        <f t="shared" si="190"/>
        <v>0</v>
      </c>
      <c r="Z294" s="8">
        <v>3.99</v>
      </c>
      <c r="AA294" s="5">
        <v>3.99</v>
      </c>
      <c r="AB294" s="6">
        <f t="shared" si="191"/>
        <v>0</v>
      </c>
      <c r="AC294" s="7">
        <f t="shared" si="192"/>
        <v>0</v>
      </c>
      <c r="AD294" s="8">
        <v>3.99</v>
      </c>
      <c r="AE294" s="5">
        <v>3.99</v>
      </c>
      <c r="AF294" s="6">
        <f t="shared" si="193"/>
        <v>0</v>
      </c>
      <c r="AG294" s="7">
        <f t="shared" si="194"/>
        <v>0</v>
      </c>
      <c r="AH294" s="8">
        <v>3.99</v>
      </c>
      <c r="AI294" s="5">
        <v>3.99</v>
      </c>
      <c r="AJ294" s="6">
        <f t="shared" si="195"/>
        <v>0</v>
      </c>
      <c r="AK294" s="7">
        <f t="shared" si="196"/>
        <v>0</v>
      </c>
      <c r="AL294" s="8">
        <v>4.99</v>
      </c>
      <c r="AM294" s="5">
        <v>4.99</v>
      </c>
      <c r="AN294" s="6">
        <f t="shared" si="197"/>
        <v>0</v>
      </c>
      <c r="AO294" s="7">
        <f t="shared" si="198"/>
        <v>0</v>
      </c>
      <c r="AP294" s="8">
        <v>4.99</v>
      </c>
      <c r="AQ294" s="5">
        <v>4.99</v>
      </c>
      <c r="AR294" s="6">
        <f t="shared" si="199"/>
        <v>0</v>
      </c>
      <c r="AS294" s="7">
        <f t="shared" si="200"/>
        <v>0</v>
      </c>
      <c r="AT294" s="8">
        <v>3.99</v>
      </c>
      <c r="AU294" s="5">
        <v>3.99</v>
      </c>
      <c r="AV294" s="6">
        <f t="shared" si="201"/>
        <v>0</v>
      </c>
      <c r="AW294" s="7">
        <f t="shared" si="202"/>
        <v>0</v>
      </c>
      <c r="AX294" s="8">
        <v>3.99</v>
      </c>
      <c r="AY294" s="5">
        <v>3.99</v>
      </c>
      <c r="AZ294" s="6">
        <f t="shared" si="203"/>
        <v>0</v>
      </c>
      <c r="BA294" s="7">
        <f t="shared" si="204"/>
        <v>0</v>
      </c>
      <c r="BB294" s="8">
        <v>3.99</v>
      </c>
      <c r="BC294" s="5">
        <v>3.99</v>
      </c>
      <c r="BD294" s="6">
        <f t="shared" si="205"/>
        <v>0</v>
      </c>
      <c r="BE294" s="7">
        <f t="shared" si="206"/>
        <v>0</v>
      </c>
      <c r="BF294" s="8">
        <v>3.99</v>
      </c>
      <c r="BG294" s="5">
        <v>3.99</v>
      </c>
      <c r="BH294" s="6">
        <f t="shared" si="207"/>
        <v>0</v>
      </c>
      <c r="BI294" s="7">
        <f t="shared" si="208"/>
        <v>0</v>
      </c>
      <c r="BJ294" s="8">
        <v>3.99</v>
      </c>
      <c r="BK294" s="5">
        <v>3.99</v>
      </c>
      <c r="BL294" s="6">
        <f t="shared" si="209"/>
        <v>0</v>
      </c>
      <c r="BM294" s="7">
        <f t="shared" si="210"/>
        <v>0</v>
      </c>
      <c r="BN294" s="8">
        <v>3.99</v>
      </c>
      <c r="BO294" s="5">
        <v>3.99</v>
      </c>
      <c r="BP294" s="6">
        <f t="shared" si="211"/>
        <v>0</v>
      </c>
      <c r="BQ294" s="7">
        <f t="shared" si="212"/>
        <v>0</v>
      </c>
      <c r="BR294" s="8">
        <v>3.99</v>
      </c>
      <c r="BS294" s="5">
        <v>3.99</v>
      </c>
      <c r="BT294" s="6">
        <f t="shared" si="213"/>
        <v>0</v>
      </c>
      <c r="BU294" s="7">
        <f t="shared" si="214"/>
        <v>0</v>
      </c>
      <c r="BV294">
        <f t="shared" si="174"/>
        <v>3.95</v>
      </c>
      <c r="BW294">
        <f t="shared" si="174"/>
        <v>3.95</v>
      </c>
      <c r="BX294">
        <f t="shared" si="175"/>
        <v>4.99</v>
      </c>
      <c r="BY294">
        <f t="shared" si="175"/>
        <v>4.99</v>
      </c>
      <c r="BZ294">
        <f t="shared" si="176"/>
        <v>4.16</v>
      </c>
      <c r="CA294">
        <f t="shared" si="176"/>
        <v>4.16</v>
      </c>
      <c r="CB294">
        <f t="shared" si="177"/>
        <v>0.38</v>
      </c>
      <c r="CC294">
        <f t="shared" si="177"/>
        <v>0.38</v>
      </c>
      <c r="CD294">
        <f t="shared" si="179"/>
        <v>1.04</v>
      </c>
      <c r="CE294">
        <f t="shared" si="179"/>
        <v>1.04</v>
      </c>
      <c r="CF294">
        <f t="shared" si="178"/>
        <v>25</v>
      </c>
      <c r="CG294">
        <f t="shared" si="178"/>
        <v>25</v>
      </c>
      <c r="CH294" s="20" t="b">
        <f t="shared" si="215"/>
        <v>0</v>
      </c>
    </row>
    <row r="295" spans="1:86" x14ac:dyDescent="0.25">
      <c r="A295" s="31" t="s">
        <v>370</v>
      </c>
      <c r="B295" s="31" t="s">
        <v>369</v>
      </c>
      <c r="C295" s="32">
        <v>41439</v>
      </c>
      <c r="D295" s="32" t="b">
        <f t="shared" si="180"/>
        <v>1</v>
      </c>
      <c r="E295" s="32" t="b">
        <f t="shared" si="180"/>
        <v>1</v>
      </c>
      <c r="F295" s="4">
        <v>9.99</v>
      </c>
      <c r="G295" s="5">
        <v>9.99</v>
      </c>
      <c r="H295" s="6">
        <f t="shared" si="181"/>
        <v>0</v>
      </c>
      <c r="I295" s="7">
        <f t="shared" si="182"/>
        <v>0</v>
      </c>
      <c r="J295" s="8">
        <v>9.99</v>
      </c>
      <c r="K295" s="5">
        <v>9.99</v>
      </c>
      <c r="L295" s="6">
        <f t="shared" si="183"/>
        <v>0</v>
      </c>
      <c r="M295" s="7">
        <f t="shared" si="184"/>
        <v>0</v>
      </c>
      <c r="N295" s="8">
        <v>9.99</v>
      </c>
      <c r="O295" s="5">
        <v>9.99</v>
      </c>
      <c r="P295" s="6">
        <f t="shared" si="185"/>
        <v>0</v>
      </c>
      <c r="Q295" s="7">
        <f t="shared" si="186"/>
        <v>0</v>
      </c>
      <c r="R295" s="8">
        <v>12.95</v>
      </c>
      <c r="S295" s="5">
        <v>12.95</v>
      </c>
      <c r="T295" s="6">
        <f t="shared" si="187"/>
        <v>0</v>
      </c>
      <c r="U295" s="7">
        <f t="shared" si="188"/>
        <v>0</v>
      </c>
      <c r="V295" s="8">
        <v>9.99</v>
      </c>
      <c r="W295" s="5">
        <v>9.99</v>
      </c>
      <c r="X295" s="6">
        <f t="shared" si="189"/>
        <v>0</v>
      </c>
      <c r="Y295" s="7">
        <f t="shared" si="190"/>
        <v>0</v>
      </c>
      <c r="Z295" s="8">
        <v>9.99</v>
      </c>
      <c r="AA295" s="5">
        <v>9.99</v>
      </c>
      <c r="AB295" s="6">
        <f t="shared" si="191"/>
        <v>0</v>
      </c>
      <c r="AC295" s="7">
        <f t="shared" si="192"/>
        <v>0</v>
      </c>
      <c r="AD295" s="8">
        <v>9.99</v>
      </c>
      <c r="AE295" s="5">
        <v>9.99</v>
      </c>
      <c r="AF295" s="6">
        <f t="shared" si="193"/>
        <v>0</v>
      </c>
      <c r="AG295" s="7">
        <f t="shared" si="194"/>
        <v>0</v>
      </c>
      <c r="AH295" s="8">
        <v>9.99</v>
      </c>
      <c r="AI295" s="5">
        <v>9.99</v>
      </c>
      <c r="AJ295" s="6">
        <f t="shared" si="195"/>
        <v>0</v>
      </c>
      <c r="AK295" s="7">
        <f t="shared" si="196"/>
        <v>0</v>
      </c>
      <c r="AL295" s="8">
        <v>9.99</v>
      </c>
      <c r="AM295" s="5">
        <v>9.99</v>
      </c>
      <c r="AN295" s="6">
        <f t="shared" si="197"/>
        <v>0</v>
      </c>
      <c r="AO295" s="7">
        <f t="shared" si="198"/>
        <v>0</v>
      </c>
      <c r="AP295" s="8">
        <v>9.99</v>
      </c>
      <c r="AQ295" s="5">
        <v>9.99</v>
      </c>
      <c r="AR295" s="6">
        <f t="shared" si="199"/>
        <v>0</v>
      </c>
      <c r="AS295" s="7">
        <f t="shared" si="200"/>
        <v>0</v>
      </c>
      <c r="AT295" s="8">
        <v>9.99</v>
      </c>
      <c r="AU295" s="5">
        <v>9.99</v>
      </c>
      <c r="AV295" s="6">
        <f t="shared" si="201"/>
        <v>0</v>
      </c>
      <c r="AW295" s="7">
        <f t="shared" si="202"/>
        <v>0</v>
      </c>
      <c r="AX295" s="8">
        <v>9.99</v>
      </c>
      <c r="AY295" s="5">
        <v>9.99</v>
      </c>
      <c r="AZ295" s="6">
        <f t="shared" si="203"/>
        <v>0</v>
      </c>
      <c r="BA295" s="7">
        <f t="shared" si="204"/>
        <v>0</v>
      </c>
      <c r="BB295" s="8">
        <v>9.99</v>
      </c>
      <c r="BC295" s="5">
        <v>9.99</v>
      </c>
      <c r="BD295" s="6">
        <f t="shared" si="205"/>
        <v>0</v>
      </c>
      <c r="BE295" s="7">
        <f t="shared" si="206"/>
        <v>0</v>
      </c>
      <c r="BF295" s="8">
        <v>9.99</v>
      </c>
      <c r="BG295" s="5">
        <v>9.99</v>
      </c>
      <c r="BH295" s="6">
        <f t="shared" si="207"/>
        <v>0</v>
      </c>
      <c r="BI295" s="7">
        <f t="shared" si="208"/>
        <v>0</v>
      </c>
      <c r="BJ295" s="8">
        <v>9.49</v>
      </c>
      <c r="BK295" s="5">
        <v>9.2899999999999991</v>
      </c>
      <c r="BL295" s="6">
        <f t="shared" si="209"/>
        <v>-0.20000000000000107</v>
      </c>
      <c r="BM295" s="7">
        <f t="shared" si="210"/>
        <v>-2.1</v>
      </c>
      <c r="BN295" s="8">
        <v>9.99</v>
      </c>
      <c r="BO295" s="5">
        <v>9.99</v>
      </c>
      <c r="BP295" s="6">
        <f t="shared" si="211"/>
        <v>0</v>
      </c>
      <c r="BQ295" s="7">
        <f t="shared" si="212"/>
        <v>0</v>
      </c>
      <c r="BR295" s="8">
        <v>9.99</v>
      </c>
      <c r="BS295" s="5">
        <v>9.99</v>
      </c>
      <c r="BT295" s="6">
        <f t="shared" si="213"/>
        <v>0</v>
      </c>
      <c r="BU295" s="7">
        <f t="shared" si="214"/>
        <v>0</v>
      </c>
      <c r="BV295">
        <f t="shared" si="174"/>
        <v>9.49</v>
      </c>
      <c r="BW295">
        <f t="shared" si="174"/>
        <v>9.2899999999999991</v>
      </c>
      <c r="BX295">
        <f t="shared" si="175"/>
        <v>12.95</v>
      </c>
      <c r="BY295">
        <f t="shared" si="175"/>
        <v>12.95</v>
      </c>
      <c r="BZ295">
        <f t="shared" si="176"/>
        <v>10.130000000000001</v>
      </c>
      <c r="CA295">
        <f t="shared" si="176"/>
        <v>10.119999999999999</v>
      </c>
      <c r="CB295">
        <f t="shared" si="177"/>
        <v>0.71</v>
      </c>
      <c r="CC295">
        <f t="shared" si="177"/>
        <v>0.73</v>
      </c>
      <c r="CD295">
        <f t="shared" si="179"/>
        <v>3.46</v>
      </c>
      <c r="CE295">
        <f t="shared" si="179"/>
        <v>3.66</v>
      </c>
      <c r="CF295">
        <f t="shared" si="178"/>
        <v>34.200000000000003</v>
      </c>
      <c r="CG295">
        <f t="shared" si="178"/>
        <v>36.200000000000003</v>
      </c>
      <c r="CH295" s="20" t="b">
        <f t="shared" si="215"/>
        <v>1</v>
      </c>
    </row>
    <row r="296" spans="1:86" x14ac:dyDescent="0.25">
      <c r="A296" s="31" t="s">
        <v>371</v>
      </c>
      <c r="B296" s="31" t="s">
        <v>369</v>
      </c>
      <c r="C296" s="32">
        <v>41441</v>
      </c>
      <c r="D296" s="32" t="b">
        <f t="shared" si="180"/>
        <v>1</v>
      </c>
      <c r="E296" s="32" t="b">
        <f t="shared" si="180"/>
        <v>1</v>
      </c>
      <c r="F296" s="4">
        <v>29.99</v>
      </c>
      <c r="G296" s="5">
        <v>29.99</v>
      </c>
      <c r="H296" s="6">
        <f t="shared" si="181"/>
        <v>0</v>
      </c>
      <c r="I296" s="7">
        <f t="shared" si="182"/>
        <v>0</v>
      </c>
      <c r="J296" s="8">
        <v>29.99</v>
      </c>
      <c r="K296" s="5">
        <v>29.99</v>
      </c>
      <c r="L296" s="6">
        <f t="shared" si="183"/>
        <v>0</v>
      </c>
      <c r="M296" s="7">
        <f t="shared" si="184"/>
        <v>0</v>
      </c>
      <c r="N296" s="8">
        <v>32.99</v>
      </c>
      <c r="O296" s="5">
        <v>29.99</v>
      </c>
      <c r="P296" s="6">
        <f t="shared" si="185"/>
        <v>-3.0000000000000036</v>
      </c>
      <c r="Q296" s="7">
        <f t="shared" si="186"/>
        <v>-9.1</v>
      </c>
      <c r="R296" s="8">
        <v>34.950000000000003</v>
      </c>
      <c r="S296" s="5">
        <v>34.950000000000003</v>
      </c>
      <c r="T296" s="6">
        <f t="shared" si="187"/>
        <v>0</v>
      </c>
      <c r="U296" s="7">
        <f t="shared" si="188"/>
        <v>0</v>
      </c>
      <c r="V296" s="8">
        <v>29.99</v>
      </c>
      <c r="W296" s="5">
        <v>29.99</v>
      </c>
      <c r="X296" s="6">
        <f t="shared" si="189"/>
        <v>0</v>
      </c>
      <c r="Y296" s="7">
        <f t="shared" si="190"/>
        <v>0</v>
      </c>
      <c r="Z296" s="8">
        <v>29.99</v>
      </c>
      <c r="AA296" s="5">
        <v>29.99</v>
      </c>
      <c r="AB296" s="6">
        <f t="shared" si="191"/>
        <v>0</v>
      </c>
      <c r="AC296" s="7">
        <f t="shared" si="192"/>
        <v>0</v>
      </c>
      <c r="AD296" s="8">
        <v>29.99</v>
      </c>
      <c r="AE296" s="5">
        <v>29.99</v>
      </c>
      <c r="AF296" s="6">
        <f t="shared" si="193"/>
        <v>0</v>
      </c>
      <c r="AG296" s="7">
        <f t="shared" si="194"/>
        <v>0</v>
      </c>
      <c r="AH296" s="8">
        <v>29.99</v>
      </c>
      <c r="AI296" s="5">
        <v>29.99</v>
      </c>
      <c r="AJ296" s="6">
        <f t="shared" si="195"/>
        <v>0</v>
      </c>
      <c r="AK296" s="7">
        <f t="shared" si="196"/>
        <v>0</v>
      </c>
      <c r="AL296" s="8">
        <v>32.99</v>
      </c>
      <c r="AM296" s="5">
        <v>29.99</v>
      </c>
      <c r="AN296" s="6">
        <f t="shared" si="197"/>
        <v>-3.0000000000000036</v>
      </c>
      <c r="AO296" s="7">
        <f t="shared" si="198"/>
        <v>-9.1</v>
      </c>
      <c r="AP296" s="8">
        <v>32.99</v>
      </c>
      <c r="AQ296" s="5">
        <v>29.99</v>
      </c>
      <c r="AR296" s="6">
        <f t="shared" si="199"/>
        <v>-3.0000000000000036</v>
      </c>
      <c r="AS296" s="7">
        <f t="shared" si="200"/>
        <v>-9.1</v>
      </c>
      <c r="AT296" s="8">
        <v>29.99</v>
      </c>
      <c r="AU296" s="5">
        <v>29.99</v>
      </c>
      <c r="AV296" s="6">
        <f t="shared" si="201"/>
        <v>0</v>
      </c>
      <c r="AW296" s="7">
        <f t="shared" si="202"/>
        <v>0</v>
      </c>
      <c r="AX296" s="8">
        <v>29.99</v>
      </c>
      <c r="AY296" s="5">
        <v>29.99</v>
      </c>
      <c r="AZ296" s="6">
        <f t="shared" si="203"/>
        <v>0</v>
      </c>
      <c r="BA296" s="7">
        <f t="shared" si="204"/>
        <v>0</v>
      </c>
      <c r="BB296" s="8">
        <v>29.99</v>
      </c>
      <c r="BC296" s="5">
        <v>29.99</v>
      </c>
      <c r="BD296" s="6">
        <f t="shared" si="205"/>
        <v>0</v>
      </c>
      <c r="BE296" s="7">
        <f t="shared" si="206"/>
        <v>0</v>
      </c>
      <c r="BF296" s="8">
        <v>29.99</v>
      </c>
      <c r="BG296" s="5">
        <v>29.99</v>
      </c>
      <c r="BH296" s="6">
        <f t="shared" si="207"/>
        <v>0</v>
      </c>
      <c r="BI296" s="7">
        <f t="shared" si="208"/>
        <v>0</v>
      </c>
      <c r="BJ296" s="8">
        <v>29.49</v>
      </c>
      <c r="BK296" s="5">
        <v>27.99</v>
      </c>
      <c r="BL296" s="6">
        <f t="shared" si="209"/>
        <v>-1.5</v>
      </c>
      <c r="BM296" s="7">
        <f t="shared" si="210"/>
        <v>-5.0999999999999996</v>
      </c>
      <c r="BN296" s="8">
        <v>31.99</v>
      </c>
      <c r="BO296" s="5">
        <v>31.99</v>
      </c>
      <c r="BP296" s="6">
        <f t="shared" si="211"/>
        <v>0</v>
      </c>
      <c r="BQ296" s="7">
        <f t="shared" si="212"/>
        <v>0</v>
      </c>
      <c r="BR296" s="8">
        <v>29.99</v>
      </c>
      <c r="BS296" s="5">
        <v>29.99</v>
      </c>
      <c r="BT296" s="6">
        <f t="shared" si="213"/>
        <v>0</v>
      </c>
      <c r="BU296" s="7">
        <f t="shared" si="214"/>
        <v>0</v>
      </c>
      <c r="BV296">
        <f t="shared" si="174"/>
        <v>29.49</v>
      </c>
      <c r="BW296">
        <f t="shared" si="174"/>
        <v>27.99</v>
      </c>
      <c r="BX296">
        <f t="shared" si="175"/>
        <v>34.950000000000003</v>
      </c>
      <c r="BY296">
        <f t="shared" si="175"/>
        <v>34.950000000000003</v>
      </c>
      <c r="BZ296">
        <f t="shared" si="176"/>
        <v>30.9</v>
      </c>
      <c r="CA296">
        <f t="shared" si="176"/>
        <v>30.28</v>
      </c>
      <c r="CB296">
        <f t="shared" si="177"/>
        <v>1.57</v>
      </c>
      <c r="CC296">
        <f t="shared" si="177"/>
        <v>1.35</v>
      </c>
      <c r="CD296">
        <f t="shared" si="179"/>
        <v>5.46</v>
      </c>
      <c r="CE296">
        <f t="shared" si="179"/>
        <v>6.96</v>
      </c>
      <c r="CF296">
        <f t="shared" si="178"/>
        <v>17.7</v>
      </c>
      <c r="CG296">
        <f t="shared" si="178"/>
        <v>23</v>
      </c>
      <c r="CH296" s="20" t="b">
        <f t="shared" si="215"/>
        <v>1</v>
      </c>
    </row>
    <row r="297" spans="1:86" x14ac:dyDescent="0.25">
      <c r="A297" s="31" t="s">
        <v>372</v>
      </c>
      <c r="B297" s="31" t="s">
        <v>369</v>
      </c>
      <c r="C297" s="32">
        <v>41443</v>
      </c>
      <c r="D297" s="32" t="b">
        <f t="shared" si="180"/>
        <v>1</v>
      </c>
      <c r="E297" s="32" t="b">
        <f t="shared" si="180"/>
        <v>1</v>
      </c>
      <c r="F297" s="4">
        <v>14.99</v>
      </c>
      <c r="G297" s="5">
        <v>14.99</v>
      </c>
      <c r="H297" s="6">
        <f t="shared" si="181"/>
        <v>0</v>
      </c>
      <c r="I297" s="7">
        <f t="shared" si="182"/>
        <v>0</v>
      </c>
      <c r="J297" s="8">
        <v>14.99</v>
      </c>
      <c r="K297" s="5">
        <v>14.99</v>
      </c>
      <c r="L297" s="6">
        <f t="shared" si="183"/>
        <v>0</v>
      </c>
      <c r="M297" s="7">
        <f t="shared" si="184"/>
        <v>0</v>
      </c>
      <c r="N297" s="8">
        <v>14.99</v>
      </c>
      <c r="O297" s="5">
        <v>14.99</v>
      </c>
      <c r="P297" s="6">
        <f t="shared" si="185"/>
        <v>0</v>
      </c>
      <c r="Q297" s="7">
        <f t="shared" si="186"/>
        <v>0</v>
      </c>
      <c r="R297" s="8">
        <v>19.95</v>
      </c>
      <c r="S297" s="5">
        <v>19.95</v>
      </c>
      <c r="T297" s="6">
        <f t="shared" si="187"/>
        <v>0</v>
      </c>
      <c r="U297" s="7">
        <f t="shared" si="188"/>
        <v>0</v>
      </c>
      <c r="V297" s="8">
        <v>14.99</v>
      </c>
      <c r="W297" s="5">
        <v>14.99</v>
      </c>
      <c r="X297" s="6">
        <f t="shared" si="189"/>
        <v>0</v>
      </c>
      <c r="Y297" s="7">
        <f t="shared" si="190"/>
        <v>0</v>
      </c>
      <c r="Z297" s="8">
        <v>16.989999999999998</v>
      </c>
      <c r="AA297" s="5">
        <v>16.989999999999998</v>
      </c>
      <c r="AB297" s="6">
        <f t="shared" si="191"/>
        <v>0</v>
      </c>
      <c r="AC297" s="7">
        <f t="shared" si="192"/>
        <v>0</v>
      </c>
      <c r="AD297" s="8">
        <v>14.99</v>
      </c>
      <c r="AE297" s="5">
        <v>14.99</v>
      </c>
      <c r="AF297" s="6">
        <f t="shared" si="193"/>
        <v>0</v>
      </c>
      <c r="AG297" s="7">
        <f t="shared" si="194"/>
        <v>0</v>
      </c>
      <c r="AH297" s="8">
        <v>14.99</v>
      </c>
      <c r="AI297" s="5">
        <v>14.99</v>
      </c>
      <c r="AJ297" s="6">
        <f t="shared" si="195"/>
        <v>0</v>
      </c>
      <c r="AK297" s="7">
        <f t="shared" si="196"/>
        <v>0</v>
      </c>
      <c r="AL297" s="8">
        <v>14.99</v>
      </c>
      <c r="AM297" s="5">
        <v>14.99</v>
      </c>
      <c r="AN297" s="6">
        <f t="shared" si="197"/>
        <v>0</v>
      </c>
      <c r="AO297" s="7">
        <f t="shared" si="198"/>
        <v>0</v>
      </c>
      <c r="AP297" s="8">
        <v>14.99</v>
      </c>
      <c r="AQ297" s="5">
        <v>14.99</v>
      </c>
      <c r="AR297" s="6">
        <f t="shared" si="199"/>
        <v>0</v>
      </c>
      <c r="AS297" s="7">
        <f t="shared" si="200"/>
        <v>0</v>
      </c>
      <c r="AT297" s="8">
        <v>14.99</v>
      </c>
      <c r="AU297" s="5">
        <v>14.99</v>
      </c>
      <c r="AV297" s="6">
        <f t="shared" si="201"/>
        <v>0</v>
      </c>
      <c r="AW297" s="7">
        <f t="shared" si="202"/>
        <v>0</v>
      </c>
      <c r="AX297" s="8">
        <v>14.99</v>
      </c>
      <c r="AY297" s="5">
        <v>14.99</v>
      </c>
      <c r="AZ297" s="6">
        <f t="shared" si="203"/>
        <v>0</v>
      </c>
      <c r="BA297" s="7">
        <f t="shared" si="204"/>
        <v>0</v>
      </c>
      <c r="BB297" s="8">
        <v>14.99</v>
      </c>
      <c r="BC297" s="5">
        <v>14.99</v>
      </c>
      <c r="BD297" s="6">
        <f t="shared" si="205"/>
        <v>0</v>
      </c>
      <c r="BE297" s="7">
        <f t="shared" si="206"/>
        <v>0</v>
      </c>
      <c r="BF297" s="8">
        <v>14.99</v>
      </c>
      <c r="BG297" s="5">
        <v>14.99</v>
      </c>
      <c r="BH297" s="6">
        <f t="shared" si="207"/>
        <v>0</v>
      </c>
      <c r="BI297" s="7">
        <f t="shared" si="208"/>
        <v>0</v>
      </c>
      <c r="BJ297" s="8">
        <v>14.49</v>
      </c>
      <c r="BK297" s="5">
        <v>13.99</v>
      </c>
      <c r="BL297" s="6">
        <f t="shared" si="209"/>
        <v>-0.5</v>
      </c>
      <c r="BM297" s="7">
        <f t="shared" si="210"/>
        <v>-3.5</v>
      </c>
      <c r="BN297" s="8">
        <v>16.989999999999998</v>
      </c>
      <c r="BO297" s="5">
        <v>14.99</v>
      </c>
      <c r="BP297" s="6">
        <f t="shared" si="211"/>
        <v>-1.9999999999999982</v>
      </c>
      <c r="BQ297" s="7">
        <f t="shared" si="212"/>
        <v>-11.8</v>
      </c>
      <c r="BR297" s="8">
        <v>14.99</v>
      </c>
      <c r="BS297" s="5">
        <v>14.99</v>
      </c>
      <c r="BT297" s="6">
        <f t="shared" si="213"/>
        <v>0</v>
      </c>
      <c r="BU297" s="7">
        <f t="shared" si="214"/>
        <v>0</v>
      </c>
      <c r="BV297">
        <f t="shared" si="174"/>
        <v>14.49</v>
      </c>
      <c r="BW297">
        <f t="shared" si="174"/>
        <v>13.99</v>
      </c>
      <c r="BX297">
        <f t="shared" si="175"/>
        <v>19.95</v>
      </c>
      <c r="BY297">
        <f t="shared" si="175"/>
        <v>19.95</v>
      </c>
      <c r="BZ297">
        <f t="shared" si="176"/>
        <v>15.49</v>
      </c>
      <c r="CA297">
        <f t="shared" si="176"/>
        <v>15.34</v>
      </c>
      <c r="CB297">
        <f t="shared" si="177"/>
        <v>1.3</v>
      </c>
      <c r="CC297">
        <f t="shared" si="177"/>
        <v>1.27</v>
      </c>
      <c r="CD297">
        <f t="shared" si="179"/>
        <v>5.46</v>
      </c>
      <c r="CE297">
        <f t="shared" si="179"/>
        <v>5.96</v>
      </c>
      <c r="CF297">
        <f t="shared" si="178"/>
        <v>35.200000000000003</v>
      </c>
      <c r="CG297">
        <f t="shared" si="178"/>
        <v>38.9</v>
      </c>
      <c r="CH297" s="20" t="b">
        <f t="shared" si="215"/>
        <v>1</v>
      </c>
    </row>
    <row r="298" spans="1:86" x14ac:dyDescent="0.25">
      <c r="A298" s="31" t="s">
        <v>373</v>
      </c>
      <c r="B298" s="31" t="s">
        <v>369</v>
      </c>
      <c r="C298" s="32">
        <v>41444</v>
      </c>
      <c r="D298" s="32" t="b">
        <f t="shared" si="180"/>
        <v>1</v>
      </c>
      <c r="E298" s="32" t="b">
        <f t="shared" si="180"/>
        <v>1</v>
      </c>
      <c r="F298" s="4">
        <v>29.99</v>
      </c>
      <c r="G298" s="5">
        <v>29.99</v>
      </c>
      <c r="H298" s="6">
        <f t="shared" si="181"/>
        <v>0</v>
      </c>
      <c r="I298" s="7">
        <f t="shared" si="182"/>
        <v>0</v>
      </c>
      <c r="J298" s="8">
        <v>29.99</v>
      </c>
      <c r="K298" s="5">
        <v>29.99</v>
      </c>
      <c r="L298" s="6">
        <f t="shared" si="183"/>
        <v>0</v>
      </c>
      <c r="M298" s="7">
        <f t="shared" si="184"/>
        <v>0</v>
      </c>
      <c r="N298" s="8">
        <v>29.99</v>
      </c>
      <c r="O298" s="5">
        <v>29.99</v>
      </c>
      <c r="P298" s="6">
        <f t="shared" si="185"/>
        <v>0</v>
      </c>
      <c r="Q298" s="7">
        <f t="shared" si="186"/>
        <v>0</v>
      </c>
      <c r="R298" s="8">
        <v>34.950000000000003</v>
      </c>
      <c r="S298" s="5">
        <v>34.950000000000003</v>
      </c>
      <c r="T298" s="6">
        <f t="shared" si="187"/>
        <v>0</v>
      </c>
      <c r="U298" s="7">
        <f t="shared" si="188"/>
        <v>0</v>
      </c>
      <c r="V298" s="8">
        <v>29.99</v>
      </c>
      <c r="W298" s="5">
        <v>29.99</v>
      </c>
      <c r="X298" s="6">
        <f t="shared" si="189"/>
        <v>0</v>
      </c>
      <c r="Y298" s="7">
        <f t="shared" si="190"/>
        <v>0</v>
      </c>
      <c r="Z298" s="8">
        <v>29.99</v>
      </c>
      <c r="AA298" s="5">
        <v>29.99</v>
      </c>
      <c r="AB298" s="6">
        <f t="shared" si="191"/>
        <v>0</v>
      </c>
      <c r="AC298" s="7">
        <f t="shared" si="192"/>
        <v>0</v>
      </c>
      <c r="AD298" s="8">
        <v>29.99</v>
      </c>
      <c r="AE298" s="5">
        <v>29.99</v>
      </c>
      <c r="AF298" s="6">
        <f t="shared" si="193"/>
        <v>0</v>
      </c>
      <c r="AG298" s="7">
        <f t="shared" si="194"/>
        <v>0</v>
      </c>
      <c r="AH298" s="8">
        <v>29.99</v>
      </c>
      <c r="AI298" s="5">
        <v>29.99</v>
      </c>
      <c r="AJ298" s="6">
        <f t="shared" si="195"/>
        <v>0</v>
      </c>
      <c r="AK298" s="7">
        <f t="shared" si="196"/>
        <v>0</v>
      </c>
      <c r="AL298" s="8">
        <v>29.99</v>
      </c>
      <c r="AM298" s="5">
        <v>29.99</v>
      </c>
      <c r="AN298" s="6">
        <f t="shared" si="197"/>
        <v>0</v>
      </c>
      <c r="AO298" s="7">
        <f t="shared" si="198"/>
        <v>0</v>
      </c>
      <c r="AP298" s="8">
        <v>29.99</v>
      </c>
      <c r="AQ298" s="5">
        <v>29.99</v>
      </c>
      <c r="AR298" s="6">
        <f t="shared" si="199"/>
        <v>0</v>
      </c>
      <c r="AS298" s="7">
        <f t="shared" si="200"/>
        <v>0</v>
      </c>
      <c r="AT298" s="8">
        <v>29.99</v>
      </c>
      <c r="AU298" s="5">
        <v>29.99</v>
      </c>
      <c r="AV298" s="6">
        <f t="shared" si="201"/>
        <v>0</v>
      </c>
      <c r="AW298" s="7">
        <f t="shared" si="202"/>
        <v>0</v>
      </c>
      <c r="AX298" s="8">
        <v>29.99</v>
      </c>
      <c r="AY298" s="5">
        <v>29.99</v>
      </c>
      <c r="AZ298" s="6">
        <f t="shared" si="203"/>
        <v>0</v>
      </c>
      <c r="BA298" s="7">
        <f t="shared" si="204"/>
        <v>0</v>
      </c>
      <c r="BB298" s="8">
        <v>29.99</v>
      </c>
      <c r="BC298" s="5">
        <v>29.99</v>
      </c>
      <c r="BD298" s="6">
        <f t="shared" si="205"/>
        <v>0</v>
      </c>
      <c r="BE298" s="7">
        <f t="shared" si="206"/>
        <v>0</v>
      </c>
      <c r="BF298" s="8">
        <v>29.99</v>
      </c>
      <c r="BG298" s="5">
        <v>29.99</v>
      </c>
      <c r="BH298" s="6">
        <f t="shared" si="207"/>
        <v>0</v>
      </c>
      <c r="BI298" s="7">
        <f t="shared" si="208"/>
        <v>0</v>
      </c>
      <c r="BJ298" s="8">
        <v>29.49</v>
      </c>
      <c r="BK298" s="5">
        <v>27.99</v>
      </c>
      <c r="BL298" s="6">
        <f t="shared" si="209"/>
        <v>-1.5</v>
      </c>
      <c r="BM298" s="7">
        <f t="shared" si="210"/>
        <v>-5.0999999999999996</v>
      </c>
      <c r="BN298" s="8">
        <v>31.99</v>
      </c>
      <c r="BO298" s="5">
        <v>31.99</v>
      </c>
      <c r="BP298" s="6">
        <f t="shared" si="211"/>
        <v>0</v>
      </c>
      <c r="BQ298" s="7">
        <f t="shared" si="212"/>
        <v>0</v>
      </c>
      <c r="BR298" s="8">
        <v>29.99</v>
      </c>
      <c r="BS298" s="5">
        <v>29.99</v>
      </c>
      <c r="BT298" s="6">
        <f t="shared" si="213"/>
        <v>0</v>
      </c>
      <c r="BU298" s="7">
        <f t="shared" si="214"/>
        <v>0</v>
      </c>
      <c r="BV298">
        <f t="shared" si="174"/>
        <v>29.49</v>
      </c>
      <c r="BW298">
        <f t="shared" si="174"/>
        <v>27.99</v>
      </c>
      <c r="BX298">
        <f t="shared" si="175"/>
        <v>34.950000000000003</v>
      </c>
      <c r="BY298">
        <f t="shared" si="175"/>
        <v>34.950000000000003</v>
      </c>
      <c r="BZ298">
        <f t="shared" si="176"/>
        <v>30.37</v>
      </c>
      <c r="CA298">
        <f t="shared" si="176"/>
        <v>30.28</v>
      </c>
      <c r="CB298">
        <f t="shared" si="177"/>
        <v>1.25</v>
      </c>
      <c r="CC298">
        <f t="shared" si="177"/>
        <v>1.35</v>
      </c>
      <c r="CD298">
        <f t="shared" si="179"/>
        <v>5.46</v>
      </c>
      <c r="CE298">
        <f t="shared" si="179"/>
        <v>6.96</v>
      </c>
      <c r="CF298">
        <f t="shared" si="178"/>
        <v>18</v>
      </c>
      <c r="CG298">
        <f t="shared" si="178"/>
        <v>23</v>
      </c>
      <c r="CH298" s="20" t="b">
        <f t="shared" si="215"/>
        <v>1</v>
      </c>
    </row>
    <row r="299" spans="1:86" x14ac:dyDescent="0.25">
      <c r="A299" s="31" t="s">
        <v>374</v>
      </c>
      <c r="B299" s="31" t="s">
        <v>369</v>
      </c>
      <c r="C299" s="32">
        <v>41448</v>
      </c>
      <c r="D299" s="32" t="b">
        <f t="shared" si="180"/>
        <v>1</v>
      </c>
      <c r="E299" s="32" t="b">
        <f t="shared" si="180"/>
        <v>1</v>
      </c>
      <c r="F299" s="4">
        <v>49.99</v>
      </c>
      <c r="G299" s="5">
        <v>49.99</v>
      </c>
      <c r="H299" s="6">
        <f t="shared" si="181"/>
        <v>0</v>
      </c>
      <c r="I299" s="7">
        <f t="shared" si="182"/>
        <v>0</v>
      </c>
      <c r="J299" s="8">
        <v>49.99</v>
      </c>
      <c r="K299" s="5">
        <v>49.99</v>
      </c>
      <c r="L299" s="6">
        <f t="shared" si="183"/>
        <v>0</v>
      </c>
      <c r="M299" s="7">
        <f t="shared" si="184"/>
        <v>0</v>
      </c>
      <c r="N299" s="8">
        <v>54.99</v>
      </c>
      <c r="O299" s="5">
        <v>54.99</v>
      </c>
      <c r="P299" s="6">
        <f t="shared" si="185"/>
        <v>0</v>
      </c>
      <c r="Q299" s="7">
        <f t="shared" si="186"/>
        <v>0</v>
      </c>
      <c r="R299" s="8">
        <v>59.95</v>
      </c>
      <c r="S299" s="5">
        <v>59.95</v>
      </c>
      <c r="T299" s="6">
        <f t="shared" si="187"/>
        <v>0</v>
      </c>
      <c r="U299" s="7">
        <f t="shared" si="188"/>
        <v>0</v>
      </c>
      <c r="V299" s="8">
        <v>49.99</v>
      </c>
      <c r="W299" s="5">
        <v>49.99</v>
      </c>
      <c r="X299" s="6">
        <f t="shared" si="189"/>
        <v>0</v>
      </c>
      <c r="Y299" s="7">
        <f t="shared" si="190"/>
        <v>0</v>
      </c>
      <c r="Z299" s="8">
        <v>54.99</v>
      </c>
      <c r="AA299" s="5">
        <v>54.99</v>
      </c>
      <c r="AB299" s="6">
        <f t="shared" si="191"/>
        <v>0</v>
      </c>
      <c r="AC299" s="7">
        <f t="shared" si="192"/>
        <v>0</v>
      </c>
      <c r="AD299" s="8">
        <v>52.99</v>
      </c>
      <c r="AE299" s="5">
        <v>49.99</v>
      </c>
      <c r="AF299" s="6">
        <f t="shared" si="193"/>
        <v>-3</v>
      </c>
      <c r="AG299" s="7">
        <f t="shared" si="194"/>
        <v>-5.7</v>
      </c>
      <c r="AH299" s="8">
        <v>49.99</v>
      </c>
      <c r="AI299" s="5">
        <v>49.99</v>
      </c>
      <c r="AJ299" s="6">
        <f t="shared" si="195"/>
        <v>0</v>
      </c>
      <c r="AK299" s="7">
        <f t="shared" si="196"/>
        <v>0</v>
      </c>
      <c r="AL299" s="8">
        <v>54.99</v>
      </c>
      <c r="AM299" s="5">
        <v>54.99</v>
      </c>
      <c r="AN299" s="6">
        <f t="shared" si="197"/>
        <v>0</v>
      </c>
      <c r="AO299" s="7">
        <f t="shared" si="198"/>
        <v>0</v>
      </c>
      <c r="AP299" s="8">
        <v>54.99</v>
      </c>
      <c r="AQ299" s="5">
        <v>54.99</v>
      </c>
      <c r="AR299" s="6">
        <f t="shared" si="199"/>
        <v>0</v>
      </c>
      <c r="AS299" s="7">
        <f t="shared" si="200"/>
        <v>0</v>
      </c>
      <c r="AT299" s="8">
        <v>49.99</v>
      </c>
      <c r="AU299" s="5">
        <v>49.99</v>
      </c>
      <c r="AV299" s="6">
        <f t="shared" si="201"/>
        <v>0</v>
      </c>
      <c r="AW299" s="7">
        <f t="shared" si="202"/>
        <v>0</v>
      </c>
      <c r="AX299" s="8">
        <v>49.99</v>
      </c>
      <c r="AY299" s="5">
        <v>49.99</v>
      </c>
      <c r="AZ299" s="6">
        <f t="shared" si="203"/>
        <v>0</v>
      </c>
      <c r="BA299" s="7">
        <f t="shared" si="204"/>
        <v>0</v>
      </c>
      <c r="BB299" s="8">
        <v>49.99</v>
      </c>
      <c r="BC299" s="5">
        <v>49.99</v>
      </c>
      <c r="BD299" s="6">
        <f t="shared" si="205"/>
        <v>0</v>
      </c>
      <c r="BE299" s="7">
        <f t="shared" si="206"/>
        <v>0</v>
      </c>
      <c r="BF299" s="8">
        <v>49.99</v>
      </c>
      <c r="BG299" s="5">
        <v>49.99</v>
      </c>
      <c r="BH299" s="6">
        <f t="shared" si="207"/>
        <v>0</v>
      </c>
      <c r="BI299" s="7">
        <f t="shared" si="208"/>
        <v>0</v>
      </c>
      <c r="BJ299" s="8">
        <v>49.99</v>
      </c>
      <c r="BK299" s="5">
        <v>48.99</v>
      </c>
      <c r="BL299" s="6">
        <f t="shared" si="209"/>
        <v>-1</v>
      </c>
      <c r="BM299" s="7">
        <f t="shared" si="210"/>
        <v>-2</v>
      </c>
      <c r="BN299" s="8">
        <v>54.99</v>
      </c>
      <c r="BO299" s="5">
        <v>54.99</v>
      </c>
      <c r="BP299" s="6">
        <f t="shared" si="211"/>
        <v>0</v>
      </c>
      <c r="BQ299" s="7">
        <f t="shared" si="212"/>
        <v>0</v>
      </c>
      <c r="BR299" s="8">
        <v>49.99</v>
      </c>
      <c r="BS299" s="5">
        <v>49.99</v>
      </c>
      <c r="BT299" s="6">
        <f t="shared" si="213"/>
        <v>0</v>
      </c>
      <c r="BU299" s="7">
        <f t="shared" si="214"/>
        <v>0</v>
      </c>
      <c r="BV299">
        <f t="shared" si="174"/>
        <v>49.99</v>
      </c>
      <c r="BW299">
        <f t="shared" si="174"/>
        <v>48.99</v>
      </c>
      <c r="BX299">
        <f t="shared" si="175"/>
        <v>59.95</v>
      </c>
      <c r="BY299">
        <f t="shared" si="175"/>
        <v>59.95</v>
      </c>
      <c r="BZ299">
        <f t="shared" si="176"/>
        <v>52.22</v>
      </c>
      <c r="CA299">
        <f t="shared" si="176"/>
        <v>51.99</v>
      </c>
      <c r="CB299">
        <f t="shared" si="177"/>
        <v>2.95</v>
      </c>
      <c r="CC299">
        <f t="shared" si="177"/>
        <v>3.04</v>
      </c>
      <c r="CD299">
        <f t="shared" si="179"/>
        <v>9.9600000000000009</v>
      </c>
      <c r="CE299">
        <f t="shared" si="179"/>
        <v>10.96</v>
      </c>
      <c r="CF299">
        <f t="shared" si="178"/>
        <v>19.100000000000001</v>
      </c>
      <c r="CG299">
        <f t="shared" si="178"/>
        <v>21.1</v>
      </c>
      <c r="CH299" s="20" t="b">
        <f t="shared" si="215"/>
        <v>1</v>
      </c>
    </row>
    <row r="300" spans="1:86" x14ac:dyDescent="0.25">
      <c r="A300" s="31" t="s">
        <v>375</v>
      </c>
      <c r="B300" s="31" t="s">
        <v>369</v>
      </c>
      <c r="C300" s="32">
        <v>41449</v>
      </c>
      <c r="D300" s="32" t="b">
        <f t="shared" si="180"/>
        <v>1</v>
      </c>
      <c r="E300" s="32" t="b">
        <f t="shared" si="180"/>
        <v>1</v>
      </c>
      <c r="F300" s="4">
        <v>69.989999999999995</v>
      </c>
      <c r="G300" s="5">
        <v>69.989999999999995</v>
      </c>
      <c r="H300" s="6">
        <f t="shared" si="181"/>
        <v>0</v>
      </c>
      <c r="I300" s="7">
        <f t="shared" si="182"/>
        <v>0</v>
      </c>
      <c r="J300" s="8">
        <v>69.989999999999995</v>
      </c>
      <c r="K300" s="5">
        <v>69.989999999999995</v>
      </c>
      <c r="L300" s="6">
        <f t="shared" si="183"/>
        <v>0</v>
      </c>
      <c r="M300" s="7">
        <f t="shared" si="184"/>
        <v>0</v>
      </c>
      <c r="N300" s="8">
        <v>79.989999999999995</v>
      </c>
      <c r="O300" s="5">
        <v>79.989999999999995</v>
      </c>
      <c r="P300" s="6">
        <f t="shared" si="185"/>
        <v>0</v>
      </c>
      <c r="Q300" s="7">
        <f t="shared" si="186"/>
        <v>0</v>
      </c>
      <c r="R300" s="8">
        <v>89.95</v>
      </c>
      <c r="S300" s="5">
        <v>89.95</v>
      </c>
      <c r="T300" s="6">
        <f t="shared" si="187"/>
        <v>0</v>
      </c>
      <c r="U300" s="7">
        <f t="shared" si="188"/>
        <v>0</v>
      </c>
      <c r="V300" s="8">
        <v>69.989999999999995</v>
      </c>
      <c r="W300" s="5">
        <v>69.989999999999995</v>
      </c>
      <c r="X300" s="6">
        <f t="shared" si="189"/>
        <v>0</v>
      </c>
      <c r="Y300" s="7">
        <f t="shared" si="190"/>
        <v>0</v>
      </c>
      <c r="Z300" s="8">
        <v>74.989999999999995</v>
      </c>
      <c r="AA300" s="5">
        <v>74.989999999999995</v>
      </c>
      <c r="AB300" s="6">
        <f t="shared" si="191"/>
        <v>0</v>
      </c>
      <c r="AC300" s="7">
        <f t="shared" si="192"/>
        <v>0</v>
      </c>
      <c r="AD300" s="8">
        <v>69.989999999999995</v>
      </c>
      <c r="AE300" s="5">
        <v>69.989999999999995</v>
      </c>
      <c r="AF300" s="6">
        <f t="shared" si="193"/>
        <v>0</v>
      </c>
      <c r="AG300" s="7">
        <f t="shared" si="194"/>
        <v>0</v>
      </c>
      <c r="AH300" s="8">
        <v>69.989999999999995</v>
      </c>
      <c r="AI300" s="5">
        <v>69.989999999999995</v>
      </c>
      <c r="AJ300" s="6">
        <f t="shared" si="195"/>
        <v>0</v>
      </c>
      <c r="AK300" s="7">
        <f t="shared" si="196"/>
        <v>0</v>
      </c>
      <c r="AL300" s="8">
        <v>79.989999999999995</v>
      </c>
      <c r="AM300" s="5">
        <v>79.989999999999995</v>
      </c>
      <c r="AN300" s="6">
        <f t="shared" si="197"/>
        <v>0</v>
      </c>
      <c r="AO300" s="7">
        <f t="shared" si="198"/>
        <v>0</v>
      </c>
      <c r="AP300" s="8">
        <v>79.989999999999995</v>
      </c>
      <c r="AQ300" s="5">
        <v>79.989999999999995</v>
      </c>
      <c r="AR300" s="6">
        <f t="shared" si="199"/>
        <v>0</v>
      </c>
      <c r="AS300" s="7">
        <f t="shared" si="200"/>
        <v>0</v>
      </c>
      <c r="AT300" s="8">
        <v>69.989999999999995</v>
      </c>
      <c r="AU300" s="5">
        <v>69.989999999999995</v>
      </c>
      <c r="AV300" s="6">
        <f t="shared" si="201"/>
        <v>0</v>
      </c>
      <c r="AW300" s="7">
        <f t="shared" si="202"/>
        <v>0</v>
      </c>
      <c r="AX300" s="8">
        <v>69.989999999999995</v>
      </c>
      <c r="AY300" s="5">
        <v>69.989999999999995</v>
      </c>
      <c r="AZ300" s="6">
        <f t="shared" si="203"/>
        <v>0</v>
      </c>
      <c r="BA300" s="7">
        <f t="shared" si="204"/>
        <v>0</v>
      </c>
      <c r="BB300" s="8">
        <v>69.989999999999995</v>
      </c>
      <c r="BC300" s="5">
        <v>69.989999999999995</v>
      </c>
      <c r="BD300" s="6">
        <f t="shared" si="205"/>
        <v>0</v>
      </c>
      <c r="BE300" s="7">
        <f t="shared" si="206"/>
        <v>0</v>
      </c>
      <c r="BF300" s="8">
        <v>69.989999999999995</v>
      </c>
      <c r="BG300" s="5">
        <v>69.989999999999995</v>
      </c>
      <c r="BH300" s="6">
        <f t="shared" si="207"/>
        <v>0</v>
      </c>
      <c r="BI300" s="7">
        <f t="shared" si="208"/>
        <v>0</v>
      </c>
      <c r="BJ300" s="8">
        <v>69.989999999999995</v>
      </c>
      <c r="BK300" s="5">
        <v>68.989999999999995</v>
      </c>
      <c r="BL300" s="6">
        <f t="shared" si="209"/>
        <v>-1</v>
      </c>
      <c r="BM300" s="7">
        <f t="shared" si="210"/>
        <v>-1.4</v>
      </c>
      <c r="BN300" s="8">
        <v>74.989999999999995</v>
      </c>
      <c r="BO300" s="5">
        <v>74.989999999999995</v>
      </c>
      <c r="BP300" s="6">
        <f t="shared" si="211"/>
        <v>0</v>
      </c>
      <c r="BQ300" s="7">
        <f t="shared" si="212"/>
        <v>0</v>
      </c>
      <c r="BR300" s="8">
        <v>69.989999999999995</v>
      </c>
      <c r="BS300" s="5">
        <v>69.989999999999995</v>
      </c>
      <c r="BT300" s="6">
        <f t="shared" si="213"/>
        <v>0</v>
      </c>
      <c r="BU300" s="7">
        <f t="shared" si="214"/>
        <v>0</v>
      </c>
      <c r="BV300">
        <f t="shared" si="174"/>
        <v>69.989999999999995</v>
      </c>
      <c r="BW300">
        <f t="shared" si="174"/>
        <v>68.989999999999995</v>
      </c>
      <c r="BX300">
        <f t="shared" si="175"/>
        <v>89.95</v>
      </c>
      <c r="BY300">
        <f t="shared" si="175"/>
        <v>89.95</v>
      </c>
      <c r="BZ300">
        <f t="shared" si="176"/>
        <v>73.52</v>
      </c>
      <c r="CA300">
        <f t="shared" si="176"/>
        <v>73.459999999999994</v>
      </c>
      <c r="CB300">
        <f t="shared" si="177"/>
        <v>5.62</v>
      </c>
      <c r="CC300">
        <f t="shared" si="177"/>
        <v>5.66</v>
      </c>
      <c r="CD300">
        <f t="shared" si="179"/>
        <v>19.96</v>
      </c>
      <c r="CE300">
        <f t="shared" si="179"/>
        <v>20.96</v>
      </c>
      <c r="CF300">
        <f t="shared" si="178"/>
        <v>27.1</v>
      </c>
      <c r="CG300">
        <f t="shared" si="178"/>
        <v>28.5</v>
      </c>
      <c r="CH300" s="20" t="b">
        <f t="shared" si="215"/>
        <v>1</v>
      </c>
    </row>
    <row r="301" spans="1:86" x14ac:dyDescent="0.25">
      <c r="A301" s="31" t="s">
        <v>376</v>
      </c>
      <c r="B301" s="31" t="s">
        <v>369</v>
      </c>
      <c r="C301" s="32">
        <v>41450</v>
      </c>
      <c r="D301" s="32" t="b">
        <f t="shared" si="180"/>
        <v>1</v>
      </c>
      <c r="E301" s="32" t="b">
        <f t="shared" si="180"/>
        <v>1</v>
      </c>
      <c r="F301" s="4">
        <v>109.99</v>
      </c>
      <c r="G301" s="5">
        <v>99.99</v>
      </c>
      <c r="H301" s="6">
        <f t="shared" si="181"/>
        <v>-10</v>
      </c>
      <c r="I301" s="7">
        <f t="shared" si="182"/>
        <v>-9.1</v>
      </c>
      <c r="J301" s="8">
        <v>99.99</v>
      </c>
      <c r="K301" s="5">
        <v>99.99</v>
      </c>
      <c r="L301" s="6">
        <f t="shared" si="183"/>
        <v>0</v>
      </c>
      <c r="M301" s="7">
        <f t="shared" si="184"/>
        <v>0</v>
      </c>
      <c r="N301" s="8">
        <v>109.99</v>
      </c>
      <c r="O301" s="5">
        <v>109.99</v>
      </c>
      <c r="P301" s="6">
        <f t="shared" si="185"/>
        <v>0</v>
      </c>
      <c r="Q301" s="7">
        <f t="shared" si="186"/>
        <v>0</v>
      </c>
      <c r="R301" s="8">
        <v>129.94999999999999</v>
      </c>
      <c r="S301" s="5">
        <v>129.94999999999999</v>
      </c>
      <c r="T301" s="6">
        <f t="shared" si="187"/>
        <v>0</v>
      </c>
      <c r="U301" s="7">
        <f t="shared" si="188"/>
        <v>0</v>
      </c>
      <c r="V301" s="8">
        <v>99.99</v>
      </c>
      <c r="W301" s="5">
        <v>99.99</v>
      </c>
      <c r="X301" s="6">
        <f t="shared" si="189"/>
        <v>0</v>
      </c>
      <c r="Y301" s="7">
        <f t="shared" si="190"/>
        <v>0</v>
      </c>
      <c r="Z301" s="8">
        <v>99.99</v>
      </c>
      <c r="AA301" s="5">
        <v>99.99</v>
      </c>
      <c r="AB301" s="6">
        <f t="shared" si="191"/>
        <v>0</v>
      </c>
      <c r="AC301" s="7">
        <f t="shared" si="192"/>
        <v>0</v>
      </c>
      <c r="AD301" s="8">
        <v>99.99</v>
      </c>
      <c r="AE301" s="5">
        <v>99.99</v>
      </c>
      <c r="AF301" s="6">
        <f t="shared" si="193"/>
        <v>0</v>
      </c>
      <c r="AG301" s="7">
        <f t="shared" si="194"/>
        <v>0</v>
      </c>
      <c r="AH301" s="8">
        <v>99.99</v>
      </c>
      <c r="AI301" s="5">
        <v>99.99</v>
      </c>
      <c r="AJ301" s="6">
        <f t="shared" si="195"/>
        <v>0</v>
      </c>
      <c r="AK301" s="7">
        <f t="shared" si="196"/>
        <v>0</v>
      </c>
      <c r="AL301" s="8">
        <v>109.99</v>
      </c>
      <c r="AM301" s="5">
        <v>109.99</v>
      </c>
      <c r="AN301" s="6">
        <f t="shared" si="197"/>
        <v>0</v>
      </c>
      <c r="AO301" s="7">
        <f t="shared" si="198"/>
        <v>0</v>
      </c>
      <c r="AP301" s="8">
        <v>109.99</v>
      </c>
      <c r="AQ301" s="5">
        <v>109.99</v>
      </c>
      <c r="AR301" s="6">
        <f t="shared" si="199"/>
        <v>0</v>
      </c>
      <c r="AS301" s="7">
        <f t="shared" si="200"/>
        <v>0</v>
      </c>
      <c r="AT301" s="8">
        <v>109.99</v>
      </c>
      <c r="AU301" s="5">
        <v>99.99</v>
      </c>
      <c r="AV301" s="6">
        <f t="shared" si="201"/>
        <v>-10</v>
      </c>
      <c r="AW301" s="7">
        <f t="shared" si="202"/>
        <v>-9.1</v>
      </c>
      <c r="AX301" s="8">
        <v>109.99</v>
      </c>
      <c r="AY301" s="5">
        <v>99.99</v>
      </c>
      <c r="AZ301" s="6">
        <f t="shared" si="203"/>
        <v>-10</v>
      </c>
      <c r="BA301" s="7">
        <f t="shared" si="204"/>
        <v>-9.1</v>
      </c>
      <c r="BB301" s="8">
        <v>99.99</v>
      </c>
      <c r="BC301" s="5">
        <v>99.99</v>
      </c>
      <c r="BD301" s="6">
        <f t="shared" si="205"/>
        <v>0</v>
      </c>
      <c r="BE301" s="7">
        <f t="shared" si="206"/>
        <v>0</v>
      </c>
      <c r="BF301" s="8">
        <v>99.99</v>
      </c>
      <c r="BG301" s="5">
        <v>99.99</v>
      </c>
      <c r="BH301" s="6">
        <f t="shared" si="207"/>
        <v>0</v>
      </c>
      <c r="BI301" s="7">
        <f t="shared" si="208"/>
        <v>0</v>
      </c>
      <c r="BJ301" s="8">
        <v>99.99</v>
      </c>
      <c r="BK301" s="5">
        <v>97.99</v>
      </c>
      <c r="BL301" s="6">
        <f t="shared" si="209"/>
        <v>-2</v>
      </c>
      <c r="BM301" s="7">
        <f t="shared" si="210"/>
        <v>-2</v>
      </c>
      <c r="BN301" s="8">
        <v>109.99</v>
      </c>
      <c r="BO301" s="5">
        <v>99.99</v>
      </c>
      <c r="BP301" s="6">
        <f t="shared" si="211"/>
        <v>-10</v>
      </c>
      <c r="BQ301" s="7">
        <f t="shared" si="212"/>
        <v>-9.1</v>
      </c>
      <c r="BR301" s="8">
        <v>99.99</v>
      </c>
      <c r="BS301" s="5">
        <v>99.99</v>
      </c>
      <c r="BT301" s="6">
        <f t="shared" si="213"/>
        <v>0</v>
      </c>
      <c r="BU301" s="7">
        <f t="shared" si="214"/>
        <v>0</v>
      </c>
      <c r="BV301">
        <f t="shared" si="174"/>
        <v>99.99</v>
      </c>
      <c r="BW301">
        <f t="shared" si="174"/>
        <v>97.99</v>
      </c>
      <c r="BX301">
        <f t="shared" si="175"/>
        <v>129.94999999999999</v>
      </c>
      <c r="BY301">
        <f t="shared" si="175"/>
        <v>129.94999999999999</v>
      </c>
      <c r="BZ301">
        <f t="shared" si="176"/>
        <v>105.87</v>
      </c>
      <c r="CA301">
        <f t="shared" si="176"/>
        <v>103.4</v>
      </c>
      <c r="CB301">
        <f t="shared" si="177"/>
        <v>7.71</v>
      </c>
      <c r="CC301">
        <f t="shared" si="177"/>
        <v>7.68</v>
      </c>
      <c r="CD301">
        <f t="shared" si="179"/>
        <v>29.96</v>
      </c>
      <c r="CE301">
        <f t="shared" si="179"/>
        <v>31.96</v>
      </c>
      <c r="CF301">
        <f t="shared" si="178"/>
        <v>28.3</v>
      </c>
      <c r="CG301">
        <f t="shared" si="178"/>
        <v>30.9</v>
      </c>
      <c r="CH301" s="20" t="b">
        <f t="shared" si="215"/>
        <v>1</v>
      </c>
    </row>
    <row r="302" spans="1:86" x14ac:dyDescent="0.25">
      <c r="A302" s="31" t="s">
        <v>377</v>
      </c>
      <c r="B302" s="31" t="s">
        <v>369</v>
      </c>
      <c r="C302" s="32">
        <v>41677</v>
      </c>
      <c r="D302" s="32" t="b">
        <f t="shared" si="180"/>
        <v>1</v>
      </c>
      <c r="E302" s="32" t="b">
        <f t="shared" si="180"/>
        <v>1</v>
      </c>
      <c r="F302" s="4">
        <v>9.99</v>
      </c>
      <c r="G302" s="5">
        <v>9.99</v>
      </c>
      <c r="H302" s="6">
        <f t="shared" si="181"/>
        <v>0</v>
      </c>
      <c r="I302" s="7">
        <f t="shared" si="182"/>
        <v>0</v>
      </c>
      <c r="J302" s="8">
        <v>9.99</v>
      </c>
      <c r="K302" s="5">
        <v>9.99</v>
      </c>
      <c r="L302" s="6">
        <f t="shared" si="183"/>
        <v>0</v>
      </c>
      <c r="M302" s="7">
        <f t="shared" si="184"/>
        <v>0</v>
      </c>
      <c r="N302" s="8">
        <v>9.99</v>
      </c>
      <c r="O302" s="5">
        <v>9.99</v>
      </c>
      <c r="P302" s="6">
        <f t="shared" si="185"/>
        <v>0</v>
      </c>
      <c r="Q302" s="7">
        <f t="shared" si="186"/>
        <v>0</v>
      </c>
      <c r="R302" s="8">
        <v>12.95</v>
      </c>
      <c r="S302" s="5">
        <v>12.95</v>
      </c>
      <c r="T302" s="6">
        <f t="shared" si="187"/>
        <v>0</v>
      </c>
      <c r="U302" s="7">
        <f t="shared" si="188"/>
        <v>0</v>
      </c>
      <c r="V302" s="8">
        <v>9.99</v>
      </c>
      <c r="W302" s="5">
        <v>9.99</v>
      </c>
      <c r="X302" s="6">
        <f t="shared" si="189"/>
        <v>0</v>
      </c>
      <c r="Y302" s="7">
        <f t="shared" si="190"/>
        <v>0</v>
      </c>
      <c r="Z302" s="8">
        <v>9.99</v>
      </c>
      <c r="AA302" s="5">
        <v>9.99</v>
      </c>
      <c r="AB302" s="6">
        <f t="shared" si="191"/>
        <v>0</v>
      </c>
      <c r="AC302" s="7">
        <f t="shared" si="192"/>
        <v>0</v>
      </c>
      <c r="AD302" s="8">
        <v>9.99</v>
      </c>
      <c r="AE302" s="5">
        <v>9.99</v>
      </c>
      <c r="AF302" s="6">
        <f t="shared" si="193"/>
        <v>0</v>
      </c>
      <c r="AG302" s="7">
        <f t="shared" si="194"/>
        <v>0</v>
      </c>
      <c r="AH302" s="8">
        <v>9.99</v>
      </c>
      <c r="AI302" s="5">
        <v>9.99</v>
      </c>
      <c r="AJ302" s="6">
        <f t="shared" si="195"/>
        <v>0</v>
      </c>
      <c r="AK302" s="7">
        <f t="shared" si="196"/>
        <v>0</v>
      </c>
      <c r="AL302" s="8">
        <v>9.99</v>
      </c>
      <c r="AM302" s="5">
        <v>9.99</v>
      </c>
      <c r="AN302" s="6">
        <f t="shared" si="197"/>
        <v>0</v>
      </c>
      <c r="AO302" s="7">
        <f t="shared" si="198"/>
        <v>0</v>
      </c>
      <c r="AP302" s="8">
        <v>9.99</v>
      </c>
      <c r="AQ302" s="5">
        <v>9.99</v>
      </c>
      <c r="AR302" s="6">
        <f t="shared" si="199"/>
        <v>0</v>
      </c>
      <c r="AS302" s="7">
        <f t="shared" si="200"/>
        <v>0</v>
      </c>
      <c r="AT302" s="8">
        <v>9.99</v>
      </c>
      <c r="AU302" s="5">
        <v>9.99</v>
      </c>
      <c r="AV302" s="6">
        <f t="shared" si="201"/>
        <v>0</v>
      </c>
      <c r="AW302" s="7">
        <f t="shared" si="202"/>
        <v>0</v>
      </c>
      <c r="AX302" s="8">
        <v>9.99</v>
      </c>
      <c r="AY302" s="5">
        <v>9.99</v>
      </c>
      <c r="AZ302" s="6">
        <f t="shared" si="203"/>
        <v>0</v>
      </c>
      <c r="BA302" s="7">
        <f t="shared" si="204"/>
        <v>0</v>
      </c>
      <c r="BB302" s="8">
        <v>9.99</v>
      </c>
      <c r="BC302" s="5">
        <v>9.99</v>
      </c>
      <c r="BD302" s="6">
        <f t="shared" si="205"/>
        <v>0</v>
      </c>
      <c r="BE302" s="7">
        <f t="shared" si="206"/>
        <v>0</v>
      </c>
      <c r="BF302" s="8">
        <v>9.99</v>
      </c>
      <c r="BG302" s="5">
        <v>9.99</v>
      </c>
      <c r="BH302" s="6">
        <f t="shared" si="207"/>
        <v>0</v>
      </c>
      <c r="BI302" s="7">
        <f t="shared" si="208"/>
        <v>0</v>
      </c>
      <c r="BJ302" s="8">
        <v>9.49</v>
      </c>
      <c r="BK302" s="5">
        <v>9.2899999999999991</v>
      </c>
      <c r="BL302" s="6">
        <f t="shared" si="209"/>
        <v>-0.20000000000000107</v>
      </c>
      <c r="BM302" s="7">
        <f t="shared" si="210"/>
        <v>-2.1</v>
      </c>
      <c r="BN302" s="8">
        <v>9.99</v>
      </c>
      <c r="BO302" s="5">
        <v>9.99</v>
      </c>
      <c r="BP302" s="6">
        <f t="shared" si="211"/>
        <v>0</v>
      </c>
      <c r="BQ302" s="7">
        <f t="shared" si="212"/>
        <v>0</v>
      </c>
      <c r="BR302" s="8">
        <v>9.99</v>
      </c>
      <c r="BS302" s="5">
        <v>9.99</v>
      </c>
      <c r="BT302" s="6">
        <f t="shared" si="213"/>
        <v>0</v>
      </c>
      <c r="BU302" s="7">
        <f t="shared" si="214"/>
        <v>0</v>
      </c>
      <c r="BV302">
        <f t="shared" si="174"/>
        <v>9.49</v>
      </c>
      <c r="BW302">
        <f t="shared" si="174"/>
        <v>9.2899999999999991</v>
      </c>
      <c r="BX302">
        <f t="shared" si="175"/>
        <v>12.95</v>
      </c>
      <c r="BY302">
        <f t="shared" si="175"/>
        <v>12.95</v>
      </c>
      <c r="BZ302">
        <f t="shared" si="176"/>
        <v>10.130000000000001</v>
      </c>
      <c r="CA302">
        <f t="shared" si="176"/>
        <v>10.119999999999999</v>
      </c>
      <c r="CB302">
        <f t="shared" si="177"/>
        <v>0.71</v>
      </c>
      <c r="CC302">
        <f t="shared" si="177"/>
        <v>0.73</v>
      </c>
      <c r="CD302">
        <f t="shared" si="179"/>
        <v>3.46</v>
      </c>
      <c r="CE302">
        <f t="shared" si="179"/>
        <v>3.66</v>
      </c>
      <c r="CF302">
        <f t="shared" si="178"/>
        <v>34.200000000000003</v>
      </c>
      <c r="CG302">
        <f t="shared" si="178"/>
        <v>36.200000000000003</v>
      </c>
      <c r="CH302" s="20" t="b">
        <f t="shared" si="215"/>
        <v>1</v>
      </c>
    </row>
    <row r="303" spans="1:86" x14ac:dyDescent="0.25">
      <c r="A303" s="31" t="s">
        <v>378</v>
      </c>
      <c r="B303" s="31" t="s">
        <v>369</v>
      </c>
      <c r="C303" s="32">
        <v>41679</v>
      </c>
      <c r="D303" s="32" t="b">
        <f t="shared" si="180"/>
        <v>1</v>
      </c>
      <c r="E303" s="32" t="b">
        <f t="shared" si="180"/>
        <v>1</v>
      </c>
      <c r="F303" s="4">
        <v>29.99</v>
      </c>
      <c r="G303" s="5">
        <v>29.99</v>
      </c>
      <c r="H303" s="6">
        <f t="shared" si="181"/>
        <v>0</v>
      </c>
      <c r="I303" s="7">
        <f t="shared" si="182"/>
        <v>0</v>
      </c>
      <c r="J303" s="8">
        <v>29.99</v>
      </c>
      <c r="K303" s="5">
        <v>29.99</v>
      </c>
      <c r="L303" s="6">
        <f t="shared" si="183"/>
        <v>0</v>
      </c>
      <c r="M303" s="7">
        <f t="shared" si="184"/>
        <v>0</v>
      </c>
      <c r="N303" s="8">
        <v>29.99</v>
      </c>
      <c r="O303" s="5">
        <v>29.99</v>
      </c>
      <c r="P303" s="6">
        <f t="shared" si="185"/>
        <v>0</v>
      </c>
      <c r="Q303" s="7">
        <f t="shared" si="186"/>
        <v>0</v>
      </c>
      <c r="R303" s="8">
        <v>34.950000000000003</v>
      </c>
      <c r="S303" s="5">
        <v>34.950000000000003</v>
      </c>
      <c r="T303" s="6">
        <f t="shared" si="187"/>
        <v>0</v>
      </c>
      <c r="U303" s="7">
        <f t="shared" si="188"/>
        <v>0</v>
      </c>
      <c r="V303" s="8">
        <v>29.99</v>
      </c>
      <c r="W303" s="5">
        <v>29.99</v>
      </c>
      <c r="X303" s="6">
        <f t="shared" si="189"/>
        <v>0</v>
      </c>
      <c r="Y303" s="7">
        <f t="shared" si="190"/>
        <v>0</v>
      </c>
      <c r="Z303" s="8">
        <v>29.99</v>
      </c>
      <c r="AA303" s="5">
        <v>29.99</v>
      </c>
      <c r="AB303" s="6">
        <f t="shared" si="191"/>
        <v>0</v>
      </c>
      <c r="AC303" s="7">
        <f t="shared" si="192"/>
        <v>0</v>
      </c>
      <c r="AD303" s="8">
        <v>29.99</v>
      </c>
      <c r="AE303" s="5">
        <v>29.99</v>
      </c>
      <c r="AF303" s="6">
        <f t="shared" si="193"/>
        <v>0</v>
      </c>
      <c r="AG303" s="7">
        <f t="shared" si="194"/>
        <v>0</v>
      </c>
      <c r="AH303" s="8">
        <v>29.99</v>
      </c>
      <c r="AI303" s="5">
        <v>29.99</v>
      </c>
      <c r="AJ303" s="6">
        <f t="shared" si="195"/>
        <v>0</v>
      </c>
      <c r="AK303" s="7">
        <f t="shared" si="196"/>
        <v>0</v>
      </c>
      <c r="AL303" s="8">
        <v>29.99</v>
      </c>
      <c r="AM303" s="5">
        <v>29.99</v>
      </c>
      <c r="AN303" s="6">
        <f t="shared" si="197"/>
        <v>0</v>
      </c>
      <c r="AO303" s="7">
        <f t="shared" si="198"/>
        <v>0</v>
      </c>
      <c r="AP303" s="8">
        <v>29.99</v>
      </c>
      <c r="AQ303" s="5">
        <v>29.99</v>
      </c>
      <c r="AR303" s="6">
        <f t="shared" si="199"/>
        <v>0</v>
      </c>
      <c r="AS303" s="7">
        <f t="shared" si="200"/>
        <v>0</v>
      </c>
      <c r="AT303" s="8">
        <v>29.99</v>
      </c>
      <c r="AU303" s="5">
        <v>29.99</v>
      </c>
      <c r="AV303" s="6">
        <f t="shared" si="201"/>
        <v>0</v>
      </c>
      <c r="AW303" s="7">
        <f t="shared" si="202"/>
        <v>0</v>
      </c>
      <c r="AX303" s="8">
        <v>29.99</v>
      </c>
      <c r="AY303" s="5">
        <v>29.99</v>
      </c>
      <c r="AZ303" s="6">
        <f t="shared" si="203"/>
        <v>0</v>
      </c>
      <c r="BA303" s="7">
        <f t="shared" si="204"/>
        <v>0</v>
      </c>
      <c r="BB303" s="8">
        <v>29.99</v>
      </c>
      <c r="BC303" s="5">
        <v>29.99</v>
      </c>
      <c r="BD303" s="6">
        <f t="shared" si="205"/>
        <v>0</v>
      </c>
      <c r="BE303" s="7">
        <f t="shared" si="206"/>
        <v>0</v>
      </c>
      <c r="BF303" s="8">
        <v>29.99</v>
      </c>
      <c r="BG303" s="5">
        <v>29.99</v>
      </c>
      <c r="BH303" s="6">
        <f t="shared" si="207"/>
        <v>0</v>
      </c>
      <c r="BI303" s="7">
        <f t="shared" si="208"/>
        <v>0</v>
      </c>
      <c r="BJ303" s="8">
        <v>29.49</v>
      </c>
      <c r="BK303" s="5">
        <v>27.99</v>
      </c>
      <c r="BL303" s="6">
        <f t="shared" si="209"/>
        <v>-1.5</v>
      </c>
      <c r="BM303" s="7">
        <f t="shared" si="210"/>
        <v>-5.0999999999999996</v>
      </c>
      <c r="BN303" s="8">
        <v>31.99</v>
      </c>
      <c r="BO303" s="5">
        <v>31.99</v>
      </c>
      <c r="BP303" s="6">
        <f t="shared" si="211"/>
        <v>0</v>
      </c>
      <c r="BQ303" s="7">
        <f t="shared" si="212"/>
        <v>0</v>
      </c>
      <c r="BR303" s="8">
        <v>29.99</v>
      </c>
      <c r="BS303" s="5">
        <v>29.99</v>
      </c>
      <c r="BT303" s="6">
        <f t="shared" si="213"/>
        <v>0</v>
      </c>
      <c r="BU303" s="7">
        <f t="shared" si="214"/>
        <v>0</v>
      </c>
      <c r="BV303">
        <f t="shared" si="174"/>
        <v>29.49</v>
      </c>
      <c r="BW303">
        <f t="shared" si="174"/>
        <v>27.99</v>
      </c>
      <c r="BX303">
        <f t="shared" si="175"/>
        <v>34.950000000000003</v>
      </c>
      <c r="BY303">
        <f t="shared" si="175"/>
        <v>34.950000000000003</v>
      </c>
      <c r="BZ303">
        <f t="shared" si="176"/>
        <v>30.37</v>
      </c>
      <c r="CA303">
        <f t="shared" si="176"/>
        <v>30.28</v>
      </c>
      <c r="CB303">
        <f t="shared" si="177"/>
        <v>1.25</v>
      </c>
      <c r="CC303">
        <f t="shared" si="177"/>
        <v>1.35</v>
      </c>
      <c r="CD303">
        <f t="shared" si="179"/>
        <v>5.46</v>
      </c>
      <c r="CE303">
        <f t="shared" si="179"/>
        <v>6.96</v>
      </c>
      <c r="CF303">
        <f t="shared" si="178"/>
        <v>18</v>
      </c>
      <c r="CG303">
        <f t="shared" si="178"/>
        <v>23</v>
      </c>
      <c r="CH303" s="20" t="b">
        <f t="shared" si="215"/>
        <v>1</v>
      </c>
    </row>
    <row r="304" spans="1:86" x14ac:dyDescent="0.25">
      <c r="A304" s="31" t="s">
        <v>379</v>
      </c>
      <c r="B304" s="31" t="s">
        <v>369</v>
      </c>
      <c r="C304" s="32">
        <v>41681</v>
      </c>
      <c r="D304" s="32" t="b">
        <f t="shared" si="180"/>
        <v>1</v>
      </c>
      <c r="E304" s="32" t="b">
        <f t="shared" si="180"/>
        <v>1</v>
      </c>
      <c r="F304" s="4">
        <v>54.99</v>
      </c>
      <c r="G304" s="5">
        <v>49.99</v>
      </c>
      <c r="H304" s="6">
        <f t="shared" si="181"/>
        <v>-5</v>
      </c>
      <c r="I304" s="7">
        <f t="shared" si="182"/>
        <v>-9.1</v>
      </c>
      <c r="J304" s="8">
        <v>44.99</v>
      </c>
      <c r="K304" s="5">
        <v>49.99</v>
      </c>
      <c r="L304" s="6">
        <f t="shared" si="183"/>
        <v>5</v>
      </c>
      <c r="M304" s="7">
        <f t="shared" si="184"/>
        <v>11.1</v>
      </c>
      <c r="N304" s="8">
        <v>54.99</v>
      </c>
      <c r="O304" s="5">
        <v>54.99</v>
      </c>
      <c r="P304" s="6">
        <f t="shared" si="185"/>
        <v>0</v>
      </c>
      <c r="Q304" s="7">
        <f t="shared" si="186"/>
        <v>0</v>
      </c>
      <c r="R304" s="8">
        <v>59.95</v>
      </c>
      <c r="S304" s="5">
        <v>59.95</v>
      </c>
      <c r="T304" s="6">
        <f t="shared" si="187"/>
        <v>0</v>
      </c>
      <c r="U304" s="7">
        <f t="shared" si="188"/>
        <v>0</v>
      </c>
      <c r="V304" s="8">
        <v>49.99</v>
      </c>
      <c r="W304" s="5">
        <v>49.99</v>
      </c>
      <c r="X304" s="6">
        <f t="shared" si="189"/>
        <v>0</v>
      </c>
      <c r="Y304" s="7">
        <f t="shared" si="190"/>
        <v>0</v>
      </c>
      <c r="Z304" s="8">
        <v>49.99</v>
      </c>
      <c r="AA304" s="5">
        <v>49.99</v>
      </c>
      <c r="AB304" s="6">
        <f t="shared" si="191"/>
        <v>0</v>
      </c>
      <c r="AC304" s="7">
        <f t="shared" si="192"/>
        <v>0</v>
      </c>
      <c r="AD304" s="8">
        <v>49.99</v>
      </c>
      <c r="AE304" s="5">
        <v>49.99</v>
      </c>
      <c r="AF304" s="6">
        <f t="shared" si="193"/>
        <v>0</v>
      </c>
      <c r="AG304" s="7">
        <f t="shared" si="194"/>
        <v>0</v>
      </c>
      <c r="AH304" s="8">
        <v>49.99</v>
      </c>
      <c r="AI304" s="5">
        <v>49.99</v>
      </c>
      <c r="AJ304" s="6">
        <f t="shared" si="195"/>
        <v>0</v>
      </c>
      <c r="AK304" s="7">
        <f t="shared" si="196"/>
        <v>0</v>
      </c>
      <c r="AL304" s="8">
        <v>54.99</v>
      </c>
      <c r="AM304" s="5">
        <v>54.99</v>
      </c>
      <c r="AN304" s="6">
        <f t="shared" si="197"/>
        <v>0</v>
      </c>
      <c r="AO304" s="7">
        <f t="shared" si="198"/>
        <v>0</v>
      </c>
      <c r="AP304" s="8">
        <v>54.99</v>
      </c>
      <c r="AQ304" s="5">
        <v>54.99</v>
      </c>
      <c r="AR304" s="6">
        <f t="shared" si="199"/>
        <v>0</v>
      </c>
      <c r="AS304" s="7">
        <f t="shared" si="200"/>
        <v>0</v>
      </c>
      <c r="AT304" s="8">
        <v>49.99</v>
      </c>
      <c r="AU304" s="5">
        <v>49.99</v>
      </c>
      <c r="AV304" s="6">
        <f t="shared" si="201"/>
        <v>0</v>
      </c>
      <c r="AW304" s="7">
        <f t="shared" si="202"/>
        <v>0</v>
      </c>
      <c r="AX304" s="8">
        <v>54.99</v>
      </c>
      <c r="AY304" s="5">
        <v>49.99</v>
      </c>
      <c r="AZ304" s="6">
        <f t="shared" si="203"/>
        <v>-5</v>
      </c>
      <c r="BA304" s="7">
        <f t="shared" si="204"/>
        <v>-9.1</v>
      </c>
      <c r="BB304" s="8">
        <v>44.99</v>
      </c>
      <c r="BC304" s="5">
        <v>49.99</v>
      </c>
      <c r="BD304" s="6">
        <f t="shared" si="205"/>
        <v>5</v>
      </c>
      <c r="BE304" s="7">
        <f t="shared" si="206"/>
        <v>11.1</v>
      </c>
      <c r="BF304" s="8">
        <v>49.99</v>
      </c>
      <c r="BG304" s="5">
        <v>49.99</v>
      </c>
      <c r="BH304" s="6">
        <f t="shared" si="207"/>
        <v>0</v>
      </c>
      <c r="BI304" s="7">
        <f t="shared" si="208"/>
        <v>0</v>
      </c>
      <c r="BJ304" s="8">
        <v>44.99</v>
      </c>
      <c r="BK304" s="5">
        <v>48.99</v>
      </c>
      <c r="BL304" s="6">
        <f t="shared" si="209"/>
        <v>4</v>
      </c>
      <c r="BM304" s="7">
        <f t="shared" si="210"/>
        <v>8.9</v>
      </c>
      <c r="BN304" s="8">
        <v>54.99</v>
      </c>
      <c r="BO304" s="5">
        <v>54.99</v>
      </c>
      <c r="BP304" s="6">
        <f t="shared" si="211"/>
        <v>0</v>
      </c>
      <c r="BQ304" s="7">
        <f t="shared" si="212"/>
        <v>0</v>
      </c>
      <c r="BR304" s="8">
        <v>49.99</v>
      </c>
      <c r="BS304" s="5">
        <v>49.99</v>
      </c>
      <c r="BT304" s="6">
        <f t="shared" si="213"/>
        <v>0</v>
      </c>
      <c r="BU304" s="7">
        <f t="shared" si="214"/>
        <v>0</v>
      </c>
      <c r="BV304">
        <f t="shared" si="174"/>
        <v>44.99</v>
      </c>
      <c r="BW304">
        <f t="shared" si="174"/>
        <v>48.99</v>
      </c>
      <c r="BX304">
        <f t="shared" si="175"/>
        <v>59.95</v>
      </c>
      <c r="BY304">
        <f t="shared" si="175"/>
        <v>59.95</v>
      </c>
      <c r="BZ304">
        <f t="shared" si="176"/>
        <v>51.46</v>
      </c>
      <c r="CA304">
        <f t="shared" si="176"/>
        <v>51.69</v>
      </c>
      <c r="CB304">
        <f t="shared" si="177"/>
        <v>4.1100000000000003</v>
      </c>
      <c r="CC304">
        <f t="shared" si="177"/>
        <v>2.98</v>
      </c>
      <c r="CD304">
        <f t="shared" si="179"/>
        <v>14.96</v>
      </c>
      <c r="CE304">
        <f t="shared" si="179"/>
        <v>10.96</v>
      </c>
      <c r="CF304">
        <f t="shared" si="178"/>
        <v>29.1</v>
      </c>
      <c r="CG304">
        <f t="shared" si="178"/>
        <v>21.2</v>
      </c>
      <c r="CH304" s="20" t="b">
        <f t="shared" si="215"/>
        <v>1</v>
      </c>
    </row>
    <row r="305" spans="1:86" x14ac:dyDescent="0.25">
      <c r="A305" s="31" t="s">
        <v>380</v>
      </c>
      <c r="B305" s="31" t="s">
        <v>369</v>
      </c>
      <c r="C305" s="32">
        <v>41682</v>
      </c>
      <c r="D305" s="32" t="b">
        <f t="shared" si="180"/>
        <v>1</v>
      </c>
      <c r="E305" s="32" t="b">
        <f t="shared" si="180"/>
        <v>1</v>
      </c>
      <c r="F305" s="4">
        <v>69.989999999999995</v>
      </c>
      <c r="G305" s="5">
        <v>69.989999999999995</v>
      </c>
      <c r="H305" s="6">
        <f t="shared" si="181"/>
        <v>0</v>
      </c>
      <c r="I305" s="7">
        <f t="shared" si="182"/>
        <v>0</v>
      </c>
      <c r="J305" s="8">
        <v>64.989999999999995</v>
      </c>
      <c r="K305" s="5">
        <v>69.989999999999995</v>
      </c>
      <c r="L305" s="6">
        <f t="shared" si="183"/>
        <v>5</v>
      </c>
      <c r="M305" s="7">
        <f t="shared" si="184"/>
        <v>7.7</v>
      </c>
      <c r="N305" s="8">
        <v>79.989999999999995</v>
      </c>
      <c r="O305" s="5">
        <v>79.989999999999995</v>
      </c>
      <c r="P305" s="6">
        <f t="shared" si="185"/>
        <v>0</v>
      </c>
      <c r="Q305" s="7">
        <f t="shared" si="186"/>
        <v>0</v>
      </c>
      <c r="R305" s="8">
        <v>89.95</v>
      </c>
      <c r="S305" s="5">
        <v>89.95</v>
      </c>
      <c r="T305" s="6">
        <f t="shared" si="187"/>
        <v>0</v>
      </c>
      <c r="U305" s="7">
        <f t="shared" si="188"/>
        <v>0</v>
      </c>
      <c r="V305" s="8">
        <v>64.989999999999995</v>
      </c>
      <c r="W305" s="5">
        <v>69.989999999999995</v>
      </c>
      <c r="X305" s="6">
        <f t="shared" si="189"/>
        <v>5</v>
      </c>
      <c r="Y305" s="7">
        <f t="shared" si="190"/>
        <v>7.7</v>
      </c>
      <c r="Z305" s="8">
        <v>74.989999999999995</v>
      </c>
      <c r="AA305" s="5">
        <v>74.989999999999995</v>
      </c>
      <c r="AB305" s="6">
        <f t="shared" si="191"/>
        <v>0</v>
      </c>
      <c r="AC305" s="7">
        <f t="shared" si="192"/>
        <v>0</v>
      </c>
      <c r="AD305" s="8">
        <v>69.989999999999995</v>
      </c>
      <c r="AE305" s="5">
        <v>69.989999999999995</v>
      </c>
      <c r="AF305" s="6">
        <f t="shared" si="193"/>
        <v>0</v>
      </c>
      <c r="AG305" s="7">
        <f t="shared" si="194"/>
        <v>0</v>
      </c>
      <c r="AH305" s="8">
        <v>69.989999999999995</v>
      </c>
      <c r="AI305" s="5">
        <v>69.989999999999995</v>
      </c>
      <c r="AJ305" s="6">
        <f t="shared" si="195"/>
        <v>0</v>
      </c>
      <c r="AK305" s="7">
        <f t="shared" si="196"/>
        <v>0</v>
      </c>
      <c r="AL305" s="8">
        <v>79.989999999999995</v>
      </c>
      <c r="AM305" s="5">
        <v>79.989999999999995</v>
      </c>
      <c r="AN305" s="6">
        <f t="shared" si="197"/>
        <v>0</v>
      </c>
      <c r="AO305" s="7">
        <f t="shared" si="198"/>
        <v>0</v>
      </c>
      <c r="AP305" s="8">
        <v>79.989999999999995</v>
      </c>
      <c r="AQ305" s="5">
        <v>79.989999999999995</v>
      </c>
      <c r="AR305" s="6">
        <f t="shared" si="199"/>
        <v>0</v>
      </c>
      <c r="AS305" s="7">
        <f t="shared" si="200"/>
        <v>0</v>
      </c>
      <c r="AT305" s="8">
        <v>69.989999999999995</v>
      </c>
      <c r="AU305" s="5">
        <v>69.989999999999995</v>
      </c>
      <c r="AV305" s="6">
        <f t="shared" si="201"/>
        <v>0</v>
      </c>
      <c r="AW305" s="7">
        <f t="shared" si="202"/>
        <v>0</v>
      </c>
      <c r="AX305" s="8">
        <v>69.989999999999995</v>
      </c>
      <c r="AY305" s="5">
        <v>69.989999999999995</v>
      </c>
      <c r="AZ305" s="6">
        <f t="shared" si="203"/>
        <v>0</v>
      </c>
      <c r="BA305" s="7">
        <f t="shared" si="204"/>
        <v>0</v>
      </c>
      <c r="BB305" s="8">
        <v>64.989999999999995</v>
      </c>
      <c r="BC305" s="5">
        <v>69.989999999999995</v>
      </c>
      <c r="BD305" s="6">
        <f t="shared" si="205"/>
        <v>5</v>
      </c>
      <c r="BE305" s="7">
        <f t="shared" si="206"/>
        <v>7.7</v>
      </c>
      <c r="BF305" s="8">
        <v>64.989999999999995</v>
      </c>
      <c r="BG305" s="5">
        <v>69.989999999999995</v>
      </c>
      <c r="BH305" s="6">
        <f t="shared" si="207"/>
        <v>5</v>
      </c>
      <c r="BI305" s="7">
        <f t="shared" si="208"/>
        <v>7.7</v>
      </c>
      <c r="BJ305" s="8">
        <v>64.989999999999995</v>
      </c>
      <c r="BK305" s="5">
        <v>68.989999999999995</v>
      </c>
      <c r="BL305" s="6">
        <f t="shared" si="209"/>
        <v>4</v>
      </c>
      <c r="BM305" s="7">
        <f t="shared" si="210"/>
        <v>6.2</v>
      </c>
      <c r="BN305" s="8">
        <v>74.989999999999995</v>
      </c>
      <c r="BO305" s="5">
        <v>74.989999999999995</v>
      </c>
      <c r="BP305" s="6">
        <f t="shared" si="211"/>
        <v>0</v>
      </c>
      <c r="BQ305" s="7">
        <f t="shared" si="212"/>
        <v>0</v>
      </c>
      <c r="BR305" s="8">
        <v>64.989999999999995</v>
      </c>
      <c r="BS305" s="5">
        <v>69.989999999999995</v>
      </c>
      <c r="BT305" s="6">
        <f t="shared" si="213"/>
        <v>5</v>
      </c>
      <c r="BU305" s="7">
        <f t="shared" si="214"/>
        <v>7.7</v>
      </c>
      <c r="BV305">
        <f t="shared" si="174"/>
        <v>64.989999999999995</v>
      </c>
      <c r="BW305">
        <f t="shared" si="174"/>
        <v>68.989999999999995</v>
      </c>
      <c r="BX305">
        <f t="shared" si="175"/>
        <v>89.95</v>
      </c>
      <c r="BY305">
        <f t="shared" si="175"/>
        <v>89.95</v>
      </c>
      <c r="BZ305">
        <f t="shared" si="176"/>
        <v>71.75</v>
      </c>
      <c r="CA305">
        <f t="shared" si="176"/>
        <v>73.459999999999994</v>
      </c>
      <c r="CB305">
        <f t="shared" si="177"/>
        <v>7.05</v>
      </c>
      <c r="CC305">
        <f t="shared" si="177"/>
        <v>5.66</v>
      </c>
      <c r="CD305">
        <f t="shared" si="179"/>
        <v>24.96</v>
      </c>
      <c r="CE305">
        <f t="shared" si="179"/>
        <v>20.96</v>
      </c>
      <c r="CF305">
        <f t="shared" si="178"/>
        <v>34.799999999999997</v>
      </c>
      <c r="CG305">
        <f t="shared" si="178"/>
        <v>28.5</v>
      </c>
      <c r="CH305" s="20" t="b">
        <f t="shared" si="215"/>
        <v>1</v>
      </c>
    </row>
    <row r="306" spans="1:86" x14ac:dyDescent="0.25">
      <c r="A306" s="31" t="s">
        <v>381</v>
      </c>
      <c r="B306" s="31" t="s">
        <v>369</v>
      </c>
      <c r="C306" s="32">
        <v>41683</v>
      </c>
      <c r="D306" s="32" t="b">
        <f t="shared" si="180"/>
        <v>1</v>
      </c>
      <c r="E306" s="32" t="b">
        <f t="shared" si="180"/>
        <v>1</v>
      </c>
      <c r="F306" s="4">
        <v>69.989999999999995</v>
      </c>
      <c r="G306" s="5">
        <v>69.989999999999995</v>
      </c>
      <c r="H306" s="6">
        <f t="shared" si="181"/>
        <v>0</v>
      </c>
      <c r="I306" s="7">
        <f t="shared" si="182"/>
        <v>0</v>
      </c>
      <c r="J306" s="8">
        <v>64.989999999999995</v>
      </c>
      <c r="K306" s="5">
        <v>69.989999999999995</v>
      </c>
      <c r="L306" s="6">
        <f t="shared" si="183"/>
        <v>5</v>
      </c>
      <c r="M306" s="7">
        <f t="shared" si="184"/>
        <v>7.7</v>
      </c>
      <c r="N306" s="8">
        <v>79.989999999999995</v>
      </c>
      <c r="O306" s="5">
        <v>79.989999999999995</v>
      </c>
      <c r="P306" s="6">
        <f t="shared" si="185"/>
        <v>0</v>
      </c>
      <c r="Q306" s="7">
        <f t="shared" si="186"/>
        <v>0</v>
      </c>
      <c r="R306" s="8">
        <v>89.95</v>
      </c>
      <c r="S306" s="5">
        <v>89.95</v>
      </c>
      <c r="T306" s="6">
        <f t="shared" si="187"/>
        <v>0</v>
      </c>
      <c r="U306" s="7">
        <f t="shared" si="188"/>
        <v>0</v>
      </c>
      <c r="V306" s="8">
        <v>69.989999999999995</v>
      </c>
      <c r="W306" s="5">
        <v>69.989999999999995</v>
      </c>
      <c r="X306" s="6">
        <f t="shared" si="189"/>
        <v>0</v>
      </c>
      <c r="Y306" s="7">
        <f t="shared" si="190"/>
        <v>0</v>
      </c>
      <c r="Z306" s="8">
        <v>74.989999999999995</v>
      </c>
      <c r="AA306" s="5">
        <v>74.989999999999995</v>
      </c>
      <c r="AB306" s="6">
        <f t="shared" si="191"/>
        <v>0</v>
      </c>
      <c r="AC306" s="7">
        <f t="shared" si="192"/>
        <v>0</v>
      </c>
      <c r="AD306" s="8">
        <v>69.989999999999995</v>
      </c>
      <c r="AE306" s="5">
        <v>69.989999999999995</v>
      </c>
      <c r="AF306" s="6">
        <f t="shared" si="193"/>
        <v>0</v>
      </c>
      <c r="AG306" s="7">
        <f t="shared" si="194"/>
        <v>0</v>
      </c>
      <c r="AH306" s="8">
        <v>69.989999999999995</v>
      </c>
      <c r="AI306" s="5">
        <v>69.989999999999995</v>
      </c>
      <c r="AJ306" s="6">
        <f t="shared" si="195"/>
        <v>0</v>
      </c>
      <c r="AK306" s="7">
        <f t="shared" si="196"/>
        <v>0</v>
      </c>
      <c r="AL306" s="8">
        <v>79.989999999999995</v>
      </c>
      <c r="AM306" s="5">
        <v>79.989999999999995</v>
      </c>
      <c r="AN306" s="6">
        <f t="shared" si="197"/>
        <v>0</v>
      </c>
      <c r="AO306" s="7">
        <f t="shared" si="198"/>
        <v>0</v>
      </c>
      <c r="AP306" s="8">
        <v>79.989999999999995</v>
      </c>
      <c r="AQ306" s="5">
        <v>79.989999999999995</v>
      </c>
      <c r="AR306" s="6">
        <f t="shared" si="199"/>
        <v>0</v>
      </c>
      <c r="AS306" s="7">
        <f t="shared" si="200"/>
        <v>0</v>
      </c>
      <c r="AT306" s="8">
        <v>69.989999999999995</v>
      </c>
      <c r="AU306" s="5">
        <v>69.989999999999995</v>
      </c>
      <c r="AV306" s="6">
        <f t="shared" si="201"/>
        <v>0</v>
      </c>
      <c r="AW306" s="7">
        <f t="shared" si="202"/>
        <v>0</v>
      </c>
      <c r="AX306" s="8">
        <v>69.989999999999995</v>
      </c>
      <c r="AY306" s="5">
        <v>69.989999999999995</v>
      </c>
      <c r="AZ306" s="6">
        <f t="shared" si="203"/>
        <v>0</v>
      </c>
      <c r="BA306" s="7">
        <f t="shared" si="204"/>
        <v>0</v>
      </c>
      <c r="BB306" s="8">
        <v>64.989999999999995</v>
      </c>
      <c r="BC306" s="5">
        <v>69.989999999999995</v>
      </c>
      <c r="BD306" s="6">
        <f t="shared" si="205"/>
        <v>5</v>
      </c>
      <c r="BE306" s="7">
        <f t="shared" si="206"/>
        <v>7.7</v>
      </c>
      <c r="BF306" s="8">
        <v>74.989999999999995</v>
      </c>
      <c r="BG306" s="5">
        <v>69.989999999999995</v>
      </c>
      <c r="BH306" s="6">
        <f t="shared" si="207"/>
        <v>-5</v>
      </c>
      <c r="BI306" s="7">
        <f t="shared" si="208"/>
        <v>-6.7</v>
      </c>
      <c r="BJ306" s="8">
        <v>64.989999999999995</v>
      </c>
      <c r="BK306" s="5">
        <v>68.989999999999995</v>
      </c>
      <c r="BL306" s="6">
        <f t="shared" si="209"/>
        <v>4</v>
      </c>
      <c r="BM306" s="7">
        <f t="shared" si="210"/>
        <v>6.2</v>
      </c>
      <c r="BN306" s="8">
        <v>74.989999999999995</v>
      </c>
      <c r="BO306" s="5">
        <v>74.989999999999995</v>
      </c>
      <c r="BP306" s="6">
        <f t="shared" si="211"/>
        <v>0</v>
      </c>
      <c r="BQ306" s="7">
        <f t="shared" si="212"/>
        <v>0</v>
      </c>
      <c r="BR306" s="8">
        <v>74.989999999999995</v>
      </c>
      <c r="BS306" s="5">
        <v>69.989999999999995</v>
      </c>
      <c r="BT306" s="6">
        <f t="shared" si="213"/>
        <v>-5</v>
      </c>
      <c r="BU306" s="7">
        <f t="shared" si="214"/>
        <v>-6.7</v>
      </c>
      <c r="BV306">
        <f t="shared" si="174"/>
        <v>64.989999999999995</v>
      </c>
      <c r="BW306">
        <f t="shared" si="174"/>
        <v>68.989999999999995</v>
      </c>
      <c r="BX306">
        <f t="shared" si="175"/>
        <v>89.95</v>
      </c>
      <c r="BY306">
        <f t="shared" si="175"/>
        <v>89.95</v>
      </c>
      <c r="BZ306">
        <f t="shared" si="176"/>
        <v>73.22</v>
      </c>
      <c r="CA306">
        <f t="shared" si="176"/>
        <v>73.459999999999994</v>
      </c>
      <c r="CB306">
        <f t="shared" si="177"/>
        <v>6.4</v>
      </c>
      <c r="CC306">
        <f t="shared" si="177"/>
        <v>5.66</v>
      </c>
      <c r="CD306">
        <f t="shared" si="179"/>
        <v>24.96</v>
      </c>
      <c r="CE306">
        <f t="shared" si="179"/>
        <v>20.96</v>
      </c>
      <c r="CF306">
        <f t="shared" si="178"/>
        <v>34.1</v>
      </c>
      <c r="CG306">
        <f t="shared" si="178"/>
        <v>28.5</v>
      </c>
      <c r="CH306" s="20" t="b">
        <f t="shared" si="215"/>
        <v>1</v>
      </c>
    </row>
    <row r="307" spans="1:86" x14ac:dyDescent="0.25">
      <c r="A307" s="31" t="s">
        <v>382</v>
      </c>
      <c r="B307" s="31" t="s">
        <v>369</v>
      </c>
      <c r="C307" s="32">
        <v>41684</v>
      </c>
      <c r="D307" s="32" t="b">
        <f t="shared" si="180"/>
        <v>1</v>
      </c>
      <c r="E307" s="32" t="b">
        <f t="shared" si="180"/>
        <v>1</v>
      </c>
      <c r="F307" s="4">
        <v>109.99</v>
      </c>
      <c r="G307" s="5">
        <v>99.99</v>
      </c>
      <c r="H307" s="6">
        <f t="shared" si="181"/>
        <v>-10</v>
      </c>
      <c r="I307" s="7">
        <f t="shared" si="182"/>
        <v>-9.1</v>
      </c>
      <c r="J307" s="8">
        <v>99.99</v>
      </c>
      <c r="K307" s="5">
        <v>99.99</v>
      </c>
      <c r="L307" s="6">
        <f t="shared" si="183"/>
        <v>0</v>
      </c>
      <c r="M307" s="7">
        <f t="shared" si="184"/>
        <v>0</v>
      </c>
      <c r="N307" s="8">
        <v>109.99</v>
      </c>
      <c r="O307" s="5">
        <v>109.99</v>
      </c>
      <c r="P307" s="6">
        <f t="shared" si="185"/>
        <v>0</v>
      </c>
      <c r="Q307" s="7">
        <f t="shared" si="186"/>
        <v>0</v>
      </c>
      <c r="R307" s="8">
        <v>129.94999999999999</v>
      </c>
      <c r="S307" s="5">
        <v>129.94999999999999</v>
      </c>
      <c r="T307" s="6">
        <f t="shared" si="187"/>
        <v>0</v>
      </c>
      <c r="U307" s="7">
        <f t="shared" si="188"/>
        <v>0</v>
      </c>
      <c r="V307" s="8">
        <v>99.99</v>
      </c>
      <c r="W307" s="5">
        <v>99.99</v>
      </c>
      <c r="X307" s="6">
        <f t="shared" si="189"/>
        <v>0</v>
      </c>
      <c r="Y307" s="7">
        <f t="shared" si="190"/>
        <v>0</v>
      </c>
      <c r="Z307" s="8">
        <v>99.99</v>
      </c>
      <c r="AA307" s="5">
        <v>99.99</v>
      </c>
      <c r="AB307" s="6">
        <f t="shared" si="191"/>
        <v>0</v>
      </c>
      <c r="AC307" s="7">
        <f t="shared" si="192"/>
        <v>0</v>
      </c>
      <c r="AD307" s="8">
        <v>99.99</v>
      </c>
      <c r="AE307" s="5">
        <v>99.99</v>
      </c>
      <c r="AF307" s="6">
        <f t="shared" si="193"/>
        <v>0</v>
      </c>
      <c r="AG307" s="7">
        <f t="shared" si="194"/>
        <v>0</v>
      </c>
      <c r="AH307" s="8">
        <v>99.99</v>
      </c>
      <c r="AI307" s="5">
        <v>99.99</v>
      </c>
      <c r="AJ307" s="6">
        <f t="shared" si="195"/>
        <v>0</v>
      </c>
      <c r="AK307" s="7">
        <f t="shared" si="196"/>
        <v>0</v>
      </c>
      <c r="AL307" s="8">
        <v>109.99</v>
      </c>
      <c r="AM307" s="5">
        <v>109.99</v>
      </c>
      <c r="AN307" s="6">
        <f t="shared" si="197"/>
        <v>0</v>
      </c>
      <c r="AO307" s="7">
        <f t="shared" si="198"/>
        <v>0</v>
      </c>
      <c r="AP307" s="8">
        <v>109.99</v>
      </c>
      <c r="AQ307" s="5">
        <v>109.99</v>
      </c>
      <c r="AR307" s="6">
        <f t="shared" si="199"/>
        <v>0</v>
      </c>
      <c r="AS307" s="7">
        <f t="shared" si="200"/>
        <v>0</v>
      </c>
      <c r="AT307" s="8">
        <v>99.99</v>
      </c>
      <c r="AU307" s="5">
        <v>99.99</v>
      </c>
      <c r="AV307" s="6">
        <f t="shared" si="201"/>
        <v>0</v>
      </c>
      <c r="AW307" s="7">
        <f t="shared" si="202"/>
        <v>0</v>
      </c>
      <c r="AX307" s="8">
        <v>109.99</v>
      </c>
      <c r="AY307" s="5">
        <v>99.99</v>
      </c>
      <c r="AZ307" s="6">
        <f t="shared" si="203"/>
        <v>-10</v>
      </c>
      <c r="BA307" s="7">
        <f t="shared" si="204"/>
        <v>-9.1</v>
      </c>
      <c r="BB307" s="8">
        <v>99.99</v>
      </c>
      <c r="BC307" s="5">
        <v>99.99</v>
      </c>
      <c r="BD307" s="6">
        <f t="shared" si="205"/>
        <v>0</v>
      </c>
      <c r="BE307" s="7">
        <f t="shared" si="206"/>
        <v>0</v>
      </c>
      <c r="BF307" s="8">
        <v>99.99</v>
      </c>
      <c r="BG307" s="5">
        <v>99.99</v>
      </c>
      <c r="BH307" s="6">
        <f t="shared" si="207"/>
        <v>0</v>
      </c>
      <c r="BI307" s="7">
        <f t="shared" si="208"/>
        <v>0</v>
      </c>
      <c r="BJ307" s="8">
        <v>99.99</v>
      </c>
      <c r="BK307" s="5">
        <v>97.99</v>
      </c>
      <c r="BL307" s="6">
        <f t="shared" si="209"/>
        <v>-2</v>
      </c>
      <c r="BM307" s="7">
        <f t="shared" si="210"/>
        <v>-2</v>
      </c>
      <c r="BN307" s="8">
        <v>109.99</v>
      </c>
      <c r="BO307" s="5">
        <v>99.99</v>
      </c>
      <c r="BP307" s="6">
        <f t="shared" si="211"/>
        <v>-10</v>
      </c>
      <c r="BQ307" s="7">
        <f t="shared" si="212"/>
        <v>-9.1</v>
      </c>
      <c r="BR307" s="8">
        <v>99.99</v>
      </c>
      <c r="BS307" s="5">
        <v>99.99</v>
      </c>
      <c r="BT307" s="6">
        <f t="shared" si="213"/>
        <v>0</v>
      </c>
      <c r="BU307" s="7">
        <f t="shared" si="214"/>
        <v>0</v>
      </c>
      <c r="BV307">
        <f t="shared" si="174"/>
        <v>99.99</v>
      </c>
      <c r="BW307">
        <f t="shared" si="174"/>
        <v>97.99</v>
      </c>
      <c r="BX307">
        <f t="shared" si="175"/>
        <v>129.94999999999999</v>
      </c>
      <c r="BY307">
        <f t="shared" si="175"/>
        <v>129.94999999999999</v>
      </c>
      <c r="BZ307">
        <f t="shared" si="176"/>
        <v>105.28</v>
      </c>
      <c r="CA307">
        <f t="shared" si="176"/>
        <v>103.4</v>
      </c>
      <c r="CB307">
        <f t="shared" si="177"/>
        <v>7.75</v>
      </c>
      <c r="CC307">
        <f t="shared" si="177"/>
        <v>7.68</v>
      </c>
      <c r="CD307">
        <f t="shared" si="179"/>
        <v>29.96</v>
      </c>
      <c r="CE307">
        <f t="shared" si="179"/>
        <v>31.96</v>
      </c>
      <c r="CF307">
        <f t="shared" si="178"/>
        <v>28.5</v>
      </c>
      <c r="CG307">
        <f t="shared" si="178"/>
        <v>30.9</v>
      </c>
      <c r="CH307" s="20" t="b">
        <f t="shared" si="215"/>
        <v>1</v>
      </c>
    </row>
    <row r="308" spans="1:86" x14ac:dyDescent="0.25">
      <c r="A308" s="31" t="s">
        <v>383</v>
      </c>
      <c r="B308" s="31" t="s">
        <v>369</v>
      </c>
      <c r="C308" s="32">
        <v>41685</v>
      </c>
      <c r="D308" s="32" t="b">
        <f t="shared" si="180"/>
        <v>1</v>
      </c>
      <c r="E308" s="32" t="b">
        <f t="shared" si="180"/>
        <v>1</v>
      </c>
      <c r="F308" s="4">
        <v>89.99</v>
      </c>
      <c r="G308" s="5">
        <v>99.99</v>
      </c>
      <c r="H308" s="6">
        <f t="shared" si="181"/>
        <v>10</v>
      </c>
      <c r="I308" s="7">
        <f t="shared" si="182"/>
        <v>11.1</v>
      </c>
      <c r="J308" s="8">
        <v>89.99</v>
      </c>
      <c r="K308" s="5">
        <v>99.99</v>
      </c>
      <c r="L308" s="6">
        <f t="shared" si="183"/>
        <v>10</v>
      </c>
      <c r="M308" s="7">
        <f t="shared" si="184"/>
        <v>11.1</v>
      </c>
      <c r="N308" s="8">
        <v>99.99</v>
      </c>
      <c r="O308" s="5">
        <v>109.99</v>
      </c>
      <c r="P308" s="6">
        <f t="shared" si="185"/>
        <v>10</v>
      </c>
      <c r="Q308" s="7">
        <f t="shared" si="186"/>
        <v>10</v>
      </c>
      <c r="R308" s="8">
        <v>114.95</v>
      </c>
      <c r="S308" s="5">
        <v>114.95</v>
      </c>
      <c r="T308" s="6">
        <f t="shared" si="187"/>
        <v>0</v>
      </c>
      <c r="U308" s="7">
        <f t="shared" si="188"/>
        <v>0</v>
      </c>
      <c r="V308" s="8">
        <v>89.99</v>
      </c>
      <c r="W308" s="5">
        <v>99.99</v>
      </c>
      <c r="X308" s="6">
        <f t="shared" si="189"/>
        <v>10</v>
      </c>
      <c r="Y308" s="7">
        <f t="shared" si="190"/>
        <v>11.1</v>
      </c>
      <c r="Z308" s="8">
        <v>99.99</v>
      </c>
      <c r="AA308" s="5">
        <v>99.99</v>
      </c>
      <c r="AB308" s="6">
        <f t="shared" si="191"/>
        <v>0</v>
      </c>
      <c r="AC308" s="7">
        <f t="shared" si="192"/>
        <v>0</v>
      </c>
      <c r="AD308" s="8">
        <v>89.99</v>
      </c>
      <c r="AE308" s="5">
        <v>99.99</v>
      </c>
      <c r="AF308" s="6">
        <f t="shared" si="193"/>
        <v>10</v>
      </c>
      <c r="AG308" s="7">
        <f t="shared" si="194"/>
        <v>11.1</v>
      </c>
      <c r="AH308" s="8">
        <v>89.99</v>
      </c>
      <c r="AI308" s="5">
        <v>99.99</v>
      </c>
      <c r="AJ308" s="6">
        <f t="shared" si="195"/>
        <v>10</v>
      </c>
      <c r="AK308" s="7">
        <f t="shared" si="196"/>
        <v>11.1</v>
      </c>
      <c r="AL308" s="8">
        <v>99.99</v>
      </c>
      <c r="AM308" s="5">
        <v>109.99</v>
      </c>
      <c r="AN308" s="6">
        <f t="shared" si="197"/>
        <v>10</v>
      </c>
      <c r="AO308" s="7">
        <f t="shared" si="198"/>
        <v>10</v>
      </c>
      <c r="AP308" s="8">
        <v>99.99</v>
      </c>
      <c r="AQ308" s="5">
        <v>109.99</v>
      </c>
      <c r="AR308" s="6">
        <f t="shared" si="199"/>
        <v>10</v>
      </c>
      <c r="AS308" s="7">
        <f t="shared" si="200"/>
        <v>10</v>
      </c>
      <c r="AT308" s="8">
        <v>89.99</v>
      </c>
      <c r="AU308" s="5">
        <v>99.99</v>
      </c>
      <c r="AV308" s="6">
        <f t="shared" si="201"/>
        <v>10</v>
      </c>
      <c r="AW308" s="7">
        <f t="shared" si="202"/>
        <v>11.1</v>
      </c>
      <c r="AX308" s="8">
        <v>89.99</v>
      </c>
      <c r="AY308" s="5">
        <v>99.99</v>
      </c>
      <c r="AZ308" s="6">
        <f t="shared" si="203"/>
        <v>10</v>
      </c>
      <c r="BA308" s="7">
        <f t="shared" si="204"/>
        <v>11.1</v>
      </c>
      <c r="BB308" s="8">
        <v>89.99</v>
      </c>
      <c r="BC308" s="5">
        <v>99.99</v>
      </c>
      <c r="BD308" s="6">
        <f t="shared" si="205"/>
        <v>10</v>
      </c>
      <c r="BE308" s="7">
        <f t="shared" si="206"/>
        <v>11.1</v>
      </c>
      <c r="BF308" s="8">
        <v>89.99</v>
      </c>
      <c r="BG308" s="5">
        <v>99.99</v>
      </c>
      <c r="BH308" s="6">
        <f t="shared" si="207"/>
        <v>10</v>
      </c>
      <c r="BI308" s="7">
        <f t="shared" si="208"/>
        <v>11.1</v>
      </c>
      <c r="BJ308" s="8">
        <v>91.99</v>
      </c>
      <c r="BK308" s="5">
        <v>97.99</v>
      </c>
      <c r="BL308" s="6">
        <f t="shared" si="209"/>
        <v>6</v>
      </c>
      <c r="BM308" s="7">
        <f t="shared" si="210"/>
        <v>6.5</v>
      </c>
      <c r="BN308" s="8">
        <v>99.99</v>
      </c>
      <c r="BO308" s="5">
        <v>99.99</v>
      </c>
      <c r="BP308" s="6">
        <f t="shared" si="211"/>
        <v>0</v>
      </c>
      <c r="BQ308" s="7">
        <f t="shared" si="212"/>
        <v>0</v>
      </c>
      <c r="BR308" s="8">
        <v>89.99</v>
      </c>
      <c r="BS308" s="5">
        <v>99.99</v>
      </c>
      <c r="BT308" s="6">
        <f t="shared" si="213"/>
        <v>10</v>
      </c>
      <c r="BU308" s="7">
        <f t="shared" si="214"/>
        <v>11.1</v>
      </c>
      <c r="BV308">
        <f t="shared" si="174"/>
        <v>89.99</v>
      </c>
      <c r="BW308">
        <f t="shared" si="174"/>
        <v>97.99</v>
      </c>
      <c r="BX308">
        <f t="shared" si="175"/>
        <v>114.95</v>
      </c>
      <c r="BY308">
        <f t="shared" si="175"/>
        <v>114.95</v>
      </c>
      <c r="BZ308">
        <f t="shared" si="176"/>
        <v>94.52</v>
      </c>
      <c r="CA308">
        <f t="shared" si="176"/>
        <v>102.52</v>
      </c>
      <c r="CB308">
        <f t="shared" si="177"/>
        <v>6.77</v>
      </c>
      <c r="CC308">
        <f t="shared" si="177"/>
        <v>4.97</v>
      </c>
      <c r="CD308">
        <f t="shared" si="179"/>
        <v>24.96</v>
      </c>
      <c r="CE308">
        <f t="shared" si="179"/>
        <v>16.96</v>
      </c>
      <c r="CF308">
        <f t="shared" si="178"/>
        <v>26.4</v>
      </c>
      <c r="CG308">
        <f t="shared" si="178"/>
        <v>16.5</v>
      </c>
      <c r="CH308" s="20" t="b">
        <f t="shared" si="215"/>
        <v>1</v>
      </c>
    </row>
    <row r="309" spans="1:86" x14ac:dyDescent="0.25">
      <c r="A309" s="31" t="s">
        <v>384</v>
      </c>
      <c r="B309" s="31" t="s">
        <v>369</v>
      </c>
      <c r="C309" s="32">
        <v>41686</v>
      </c>
      <c r="D309" s="32" t="b">
        <f t="shared" si="180"/>
        <v>1</v>
      </c>
      <c r="E309" s="32" t="b">
        <f t="shared" si="180"/>
        <v>1</v>
      </c>
      <c r="F309" s="4">
        <v>19.989999999999998</v>
      </c>
      <c r="G309" s="5">
        <v>19.989999999999998</v>
      </c>
      <c r="H309" s="6">
        <f t="shared" si="181"/>
        <v>0</v>
      </c>
      <c r="I309" s="7">
        <f t="shared" si="182"/>
        <v>0</v>
      </c>
      <c r="J309" s="8">
        <v>19.989999999999998</v>
      </c>
      <c r="K309" s="5">
        <v>19.989999999999998</v>
      </c>
      <c r="L309" s="6">
        <f t="shared" si="183"/>
        <v>0</v>
      </c>
      <c r="M309" s="7">
        <f t="shared" si="184"/>
        <v>0</v>
      </c>
      <c r="N309" s="8">
        <v>19.989999999999998</v>
      </c>
      <c r="O309" s="5">
        <v>19.989999999999998</v>
      </c>
      <c r="P309" s="6">
        <f t="shared" si="185"/>
        <v>0</v>
      </c>
      <c r="Q309" s="7">
        <f t="shared" si="186"/>
        <v>0</v>
      </c>
      <c r="R309" s="8">
        <v>24.95</v>
      </c>
      <c r="S309" s="5">
        <v>24.95</v>
      </c>
      <c r="T309" s="6">
        <f t="shared" si="187"/>
        <v>0</v>
      </c>
      <c r="U309" s="7">
        <f t="shared" si="188"/>
        <v>0</v>
      </c>
      <c r="V309" s="8">
        <v>19.989999999999998</v>
      </c>
      <c r="W309" s="5">
        <v>19.989999999999998</v>
      </c>
      <c r="X309" s="6">
        <f t="shared" si="189"/>
        <v>0</v>
      </c>
      <c r="Y309" s="7">
        <f t="shared" si="190"/>
        <v>0</v>
      </c>
      <c r="Z309" s="8">
        <v>19.989999999999998</v>
      </c>
      <c r="AA309" s="5">
        <v>19.989999999999998</v>
      </c>
      <c r="AB309" s="6">
        <f t="shared" si="191"/>
        <v>0</v>
      </c>
      <c r="AC309" s="7">
        <f t="shared" si="192"/>
        <v>0</v>
      </c>
      <c r="AD309" s="8">
        <v>19.989999999999998</v>
      </c>
      <c r="AE309" s="5">
        <v>19.989999999999998</v>
      </c>
      <c r="AF309" s="6">
        <f t="shared" si="193"/>
        <v>0</v>
      </c>
      <c r="AG309" s="7">
        <f t="shared" si="194"/>
        <v>0</v>
      </c>
      <c r="AH309" s="8">
        <v>19.989999999999998</v>
      </c>
      <c r="AI309" s="5">
        <v>19.989999999999998</v>
      </c>
      <c r="AJ309" s="6">
        <f t="shared" si="195"/>
        <v>0</v>
      </c>
      <c r="AK309" s="7">
        <f t="shared" si="196"/>
        <v>0</v>
      </c>
      <c r="AL309" s="8">
        <v>19.989999999999998</v>
      </c>
      <c r="AM309" s="5">
        <v>19.989999999999998</v>
      </c>
      <c r="AN309" s="6">
        <f t="shared" si="197"/>
        <v>0</v>
      </c>
      <c r="AO309" s="7">
        <f t="shared" si="198"/>
        <v>0</v>
      </c>
      <c r="AP309" s="8">
        <v>19.989999999999998</v>
      </c>
      <c r="AQ309" s="5">
        <v>19.989999999999998</v>
      </c>
      <c r="AR309" s="6">
        <f t="shared" si="199"/>
        <v>0</v>
      </c>
      <c r="AS309" s="7">
        <f t="shared" si="200"/>
        <v>0</v>
      </c>
      <c r="AT309" s="8">
        <v>19.989999999999998</v>
      </c>
      <c r="AU309" s="5">
        <v>19.989999999999998</v>
      </c>
      <c r="AV309" s="6">
        <f t="shared" si="201"/>
        <v>0</v>
      </c>
      <c r="AW309" s="7">
        <f t="shared" si="202"/>
        <v>0</v>
      </c>
      <c r="AX309" s="8">
        <v>19.989999999999998</v>
      </c>
      <c r="AY309" s="5">
        <v>19.989999999999998</v>
      </c>
      <c r="AZ309" s="6">
        <f t="shared" si="203"/>
        <v>0</v>
      </c>
      <c r="BA309" s="7">
        <f t="shared" si="204"/>
        <v>0</v>
      </c>
      <c r="BB309" s="8">
        <v>19.989999999999998</v>
      </c>
      <c r="BC309" s="5">
        <v>19.989999999999998</v>
      </c>
      <c r="BD309" s="6">
        <f t="shared" si="205"/>
        <v>0</v>
      </c>
      <c r="BE309" s="7">
        <f t="shared" si="206"/>
        <v>0</v>
      </c>
      <c r="BF309" s="8">
        <v>19.989999999999998</v>
      </c>
      <c r="BG309" s="5">
        <v>19.989999999999998</v>
      </c>
      <c r="BH309" s="6">
        <f t="shared" si="207"/>
        <v>0</v>
      </c>
      <c r="BI309" s="7">
        <f t="shared" si="208"/>
        <v>0</v>
      </c>
      <c r="BJ309" s="8">
        <v>18.989999999999998</v>
      </c>
      <c r="BK309" s="5">
        <v>18.489999999999998</v>
      </c>
      <c r="BL309" s="6">
        <f t="shared" si="209"/>
        <v>-0.5</v>
      </c>
      <c r="BM309" s="7">
        <f t="shared" si="210"/>
        <v>-2.6</v>
      </c>
      <c r="BN309" s="8">
        <v>21.99</v>
      </c>
      <c r="BO309" s="5">
        <v>21.99</v>
      </c>
      <c r="BP309" s="6">
        <f t="shared" si="211"/>
        <v>0</v>
      </c>
      <c r="BQ309" s="7">
        <f t="shared" si="212"/>
        <v>0</v>
      </c>
      <c r="BR309" s="8">
        <v>19.989999999999998</v>
      </c>
      <c r="BS309" s="5">
        <v>19.989999999999998</v>
      </c>
      <c r="BT309" s="6">
        <f t="shared" si="213"/>
        <v>0</v>
      </c>
      <c r="BU309" s="7">
        <f t="shared" si="214"/>
        <v>0</v>
      </c>
      <c r="BV309">
        <f t="shared" si="174"/>
        <v>18.989999999999998</v>
      </c>
      <c r="BW309">
        <f t="shared" si="174"/>
        <v>18.489999999999998</v>
      </c>
      <c r="BX309">
        <f t="shared" si="175"/>
        <v>24.95</v>
      </c>
      <c r="BY309">
        <f t="shared" si="175"/>
        <v>24.95</v>
      </c>
      <c r="BZ309">
        <f t="shared" si="176"/>
        <v>20.34</v>
      </c>
      <c r="CA309">
        <f t="shared" si="176"/>
        <v>20.309999999999999</v>
      </c>
      <c r="CB309">
        <f t="shared" si="177"/>
        <v>1.27</v>
      </c>
      <c r="CC309">
        <f t="shared" si="177"/>
        <v>1.31</v>
      </c>
      <c r="CD309">
        <f t="shared" si="179"/>
        <v>5.96</v>
      </c>
      <c r="CE309">
        <f t="shared" si="179"/>
        <v>6.46</v>
      </c>
      <c r="CF309">
        <f t="shared" si="178"/>
        <v>29.3</v>
      </c>
      <c r="CG309">
        <f t="shared" si="178"/>
        <v>31.8</v>
      </c>
      <c r="CH309" s="20" t="b">
        <f t="shared" si="215"/>
        <v>1</v>
      </c>
    </row>
    <row r="310" spans="1:86" x14ac:dyDescent="0.25">
      <c r="A310" s="31" t="s">
        <v>385</v>
      </c>
      <c r="B310" s="31" t="s">
        <v>369</v>
      </c>
      <c r="C310" s="32">
        <v>41687</v>
      </c>
      <c r="D310" s="32" t="b">
        <f t="shared" si="180"/>
        <v>1</v>
      </c>
      <c r="E310" s="32" t="b">
        <f t="shared" si="180"/>
        <v>1</v>
      </c>
      <c r="F310" s="4">
        <v>29.99</v>
      </c>
      <c r="G310" s="5">
        <v>29.99</v>
      </c>
      <c r="H310" s="6">
        <f t="shared" si="181"/>
        <v>0</v>
      </c>
      <c r="I310" s="7">
        <f t="shared" si="182"/>
        <v>0</v>
      </c>
      <c r="J310" s="8">
        <v>29.99</v>
      </c>
      <c r="K310" s="5">
        <v>29.99</v>
      </c>
      <c r="L310" s="6">
        <f t="shared" si="183"/>
        <v>0</v>
      </c>
      <c r="M310" s="7">
        <f t="shared" si="184"/>
        <v>0</v>
      </c>
      <c r="N310" s="8">
        <v>32.99</v>
      </c>
      <c r="O310" s="5">
        <v>29.99</v>
      </c>
      <c r="P310" s="6">
        <f t="shared" si="185"/>
        <v>-3.0000000000000036</v>
      </c>
      <c r="Q310" s="7">
        <f t="shared" si="186"/>
        <v>-9.1</v>
      </c>
      <c r="R310" s="8">
        <v>34.950000000000003</v>
      </c>
      <c r="S310" s="5">
        <v>34.950000000000003</v>
      </c>
      <c r="T310" s="6">
        <f t="shared" si="187"/>
        <v>0</v>
      </c>
      <c r="U310" s="7">
        <f t="shared" si="188"/>
        <v>0</v>
      </c>
      <c r="V310" s="8">
        <v>29.99</v>
      </c>
      <c r="W310" s="5">
        <v>29.99</v>
      </c>
      <c r="X310" s="6">
        <f t="shared" si="189"/>
        <v>0</v>
      </c>
      <c r="Y310" s="7">
        <f t="shared" si="190"/>
        <v>0</v>
      </c>
      <c r="Z310" s="8">
        <v>29.99</v>
      </c>
      <c r="AA310" s="5">
        <v>29.99</v>
      </c>
      <c r="AB310" s="6">
        <f t="shared" si="191"/>
        <v>0</v>
      </c>
      <c r="AC310" s="7">
        <f t="shared" si="192"/>
        <v>0</v>
      </c>
      <c r="AD310" s="8">
        <v>29.99</v>
      </c>
      <c r="AE310" s="5">
        <v>29.99</v>
      </c>
      <c r="AF310" s="6">
        <f t="shared" si="193"/>
        <v>0</v>
      </c>
      <c r="AG310" s="7">
        <f t="shared" si="194"/>
        <v>0</v>
      </c>
      <c r="AH310" s="8">
        <v>29.99</v>
      </c>
      <c r="AI310" s="5">
        <v>29.99</v>
      </c>
      <c r="AJ310" s="6">
        <f t="shared" si="195"/>
        <v>0</v>
      </c>
      <c r="AK310" s="7">
        <f t="shared" si="196"/>
        <v>0</v>
      </c>
      <c r="AL310" s="8">
        <v>32.99</v>
      </c>
      <c r="AM310" s="5">
        <v>29.99</v>
      </c>
      <c r="AN310" s="6">
        <f t="shared" si="197"/>
        <v>-3.0000000000000036</v>
      </c>
      <c r="AO310" s="7">
        <f t="shared" si="198"/>
        <v>-9.1</v>
      </c>
      <c r="AP310" s="8">
        <v>32.99</v>
      </c>
      <c r="AQ310" s="5">
        <v>29.99</v>
      </c>
      <c r="AR310" s="6">
        <f t="shared" si="199"/>
        <v>-3.0000000000000036</v>
      </c>
      <c r="AS310" s="7">
        <f t="shared" si="200"/>
        <v>-9.1</v>
      </c>
      <c r="AT310" s="8">
        <v>29.99</v>
      </c>
      <c r="AU310" s="5">
        <v>29.99</v>
      </c>
      <c r="AV310" s="6">
        <f t="shared" si="201"/>
        <v>0</v>
      </c>
      <c r="AW310" s="7">
        <f t="shared" si="202"/>
        <v>0</v>
      </c>
      <c r="AX310" s="8">
        <v>29.99</v>
      </c>
      <c r="AY310" s="5">
        <v>29.99</v>
      </c>
      <c r="AZ310" s="6">
        <f t="shared" si="203"/>
        <v>0</v>
      </c>
      <c r="BA310" s="7">
        <f t="shared" si="204"/>
        <v>0</v>
      </c>
      <c r="BB310" s="8">
        <v>29.99</v>
      </c>
      <c r="BC310" s="5">
        <v>29.99</v>
      </c>
      <c r="BD310" s="6">
        <f t="shared" si="205"/>
        <v>0</v>
      </c>
      <c r="BE310" s="7">
        <f t="shared" si="206"/>
        <v>0</v>
      </c>
      <c r="BF310" s="8">
        <v>29.99</v>
      </c>
      <c r="BG310" s="5">
        <v>29.99</v>
      </c>
      <c r="BH310" s="6">
        <f t="shared" si="207"/>
        <v>0</v>
      </c>
      <c r="BI310" s="7">
        <f t="shared" si="208"/>
        <v>0</v>
      </c>
      <c r="BJ310" s="8">
        <v>29.49</v>
      </c>
      <c r="BK310" s="5">
        <v>27.99</v>
      </c>
      <c r="BL310" s="6">
        <f t="shared" si="209"/>
        <v>-1.5</v>
      </c>
      <c r="BM310" s="7">
        <f t="shared" si="210"/>
        <v>-5.0999999999999996</v>
      </c>
      <c r="BN310" s="8">
        <v>31.99</v>
      </c>
      <c r="BO310" s="5">
        <v>31.99</v>
      </c>
      <c r="BP310" s="6">
        <f t="shared" si="211"/>
        <v>0</v>
      </c>
      <c r="BQ310" s="7">
        <f t="shared" si="212"/>
        <v>0</v>
      </c>
      <c r="BR310" s="8">
        <v>29.99</v>
      </c>
      <c r="BS310" s="5">
        <v>29.99</v>
      </c>
      <c r="BT310" s="6">
        <f t="shared" si="213"/>
        <v>0</v>
      </c>
      <c r="BU310" s="7">
        <f t="shared" si="214"/>
        <v>0</v>
      </c>
      <c r="BV310">
        <f t="shared" ref="BV310:BW365" si="216">MIN(F310,J310,N310,R310,V310,Z310,AD310,AH310,AL310,AP310,AT310,AX310,BB310,BF310,BJ310,BN310,BR310)</f>
        <v>29.49</v>
      </c>
      <c r="BW310">
        <f t="shared" si="216"/>
        <v>27.99</v>
      </c>
      <c r="BX310">
        <f t="shared" ref="BX310:BY365" si="217">MAX(F310,J310,N310,R310,V310,Z310,AD310,AH310,AL310,AP310,AT310,AX310,BB310,BF310,BJ310,BN310,BR310)</f>
        <v>34.950000000000003</v>
      </c>
      <c r="BY310">
        <f t="shared" si="217"/>
        <v>34.950000000000003</v>
      </c>
      <c r="BZ310">
        <f t="shared" ref="BZ310:CA365" si="218">ROUND(AVERAGE(F310,J310,N310,R310,V310,Z310,AD310,AH310,AL310,AP310,AT310,AX310,BB310,BF310,BJ310,BN310,BR310),2)</f>
        <v>30.9</v>
      </c>
      <c r="CA310">
        <f t="shared" si="218"/>
        <v>30.28</v>
      </c>
      <c r="CB310">
        <f t="shared" ref="CB310:CC365" si="219">ROUND(_xlfn.STDEV.P(F310,J310,N310,R310,V310,Z310,AD310,AH310,AL310,AP310,AT310,AX310,BB310,BF310,BJ310,BN310,BR310),2)</f>
        <v>1.57</v>
      </c>
      <c r="CC310">
        <f t="shared" si="219"/>
        <v>1.35</v>
      </c>
      <c r="CD310">
        <f t="shared" si="179"/>
        <v>5.46</v>
      </c>
      <c r="CE310">
        <f t="shared" si="179"/>
        <v>6.96</v>
      </c>
      <c r="CF310">
        <f t="shared" ref="CF310:CG365" si="220">ROUND(100*(BX310-BV310)/BZ310,1)</f>
        <v>17.7</v>
      </c>
      <c r="CG310">
        <f t="shared" si="220"/>
        <v>23</v>
      </c>
      <c r="CH310" s="20" t="b">
        <f t="shared" si="215"/>
        <v>1</v>
      </c>
    </row>
    <row r="311" spans="1:86" x14ac:dyDescent="0.25">
      <c r="A311" s="31" t="s">
        <v>386</v>
      </c>
      <c r="B311" s="31" t="s">
        <v>369</v>
      </c>
      <c r="C311" s="32">
        <v>41688</v>
      </c>
      <c r="D311" s="32" t="b">
        <f t="shared" si="180"/>
        <v>1</v>
      </c>
      <c r="E311" s="32" t="b">
        <f t="shared" si="180"/>
        <v>1</v>
      </c>
      <c r="F311" s="4">
        <v>49.99</v>
      </c>
      <c r="G311" s="5">
        <v>49.99</v>
      </c>
      <c r="H311" s="6">
        <f t="shared" si="181"/>
        <v>0</v>
      </c>
      <c r="I311" s="7">
        <f t="shared" si="182"/>
        <v>0</v>
      </c>
      <c r="J311" s="8">
        <v>44.99</v>
      </c>
      <c r="K311" s="5">
        <v>49.99</v>
      </c>
      <c r="L311" s="6">
        <f t="shared" si="183"/>
        <v>5</v>
      </c>
      <c r="M311" s="7">
        <f t="shared" si="184"/>
        <v>11.1</v>
      </c>
      <c r="N311" s="8">
        <v>54.99</v>
      </c>
      <c r="O311" s="5">
        <v>54.99</v>
      </c>
      <c r="P311" s="6">
        <f t="shared" si="185"/>
        <v>0</v>
      </c>
      <c r="Q311" s="7">
        <f t="shared" si="186"/>
        <v>0</v>
      </c>
      <c r="R311" s="8">
        <v>59.95</v>
      </c>
      <c r="S311" s="5">
        <v>59.95</v>
      </c>
      <c r="T311" s="6">
        <f t="shared" si="187"/>
        <v>0</v>
      </c>
      <c r="U311" s="7">
        <f t="shared" si="188"/>
        <v>0</v>
      </c>
      <c r="V311" s="8">
        <v>49.99</v>
      </c>
      <c r="W311" s="5">
        <v>49.99</v>
      </c>
      <c r="X311" s="6">
        <f t="shared" si="189"/>
        <v>0</v>
      </c>
      <c r="Y311" s="7">
        <f t="shared" si="190"/>
        <v>0</v>
      </c>
      <c r="Z311" s="8">
        <v>49.99</v>
      </c>
      <c r="AA311" s="5">
        <v>49.99</v>
      </c>
      <c r="AB311" s="6">
        <f t="shared" si="191"/>
        <v>0</v>
      </c>
      <c r="AC311" s="7">
        <f t="shared" si="192"/>
        <v>0</v>
      </c>
      <c r="AD311" s="8">
        <v>49.99</v>
      </c>
      <c r="AE311" s="5">
        <v>49.99</v>
      </c>
      <c r="AF311" s="6">
        <f t="shared" si="193"/>
        <v>0</v>
      </c>
      <c r="AG311" s="7">
        <f t="shared" si="194"/>
        <v>0</v>
      </c>
      <c r="AH311" s="8">
        <v>49.99</v>
      </c>
      <c r="AI311" s="5">
        <v>49.99</v>
      </c>
      <c r="AJ311" s="6">
        <f t="shared" si="195"/>
        <v>0</v>
      </c>
      <c r="AK311" s="7">
        <f t="shared" si="196"/>
        <v>0</v>
      </c>
      <c r="AL311" s="8">
        <v>54.99</v>
      </c>
      <c r="AM311" s="5">
        <v>54.99</v>
      </c>
      <c r="AN311" s="6">
        <f t="shared" si="197"/>
        <v>0</v>
      </c>
      <c r="AO311" s="7">
        <f t="shared" si="198"/>
        <v>0</v>
      </c>
      <c r="AP311" s="8">
        <v>54.99</v>
      </c>
      <c r="AQ311" s="5">
        <v>54.99</v>
      </c>
      <c r="AR311" s="6">
        <f t="shared" si="199"/>
        <v>0</v>
      </c>
      <c r="AS311" s="7">
        <f t="shared" si="200"/>
        <v>0</v>
      </c>
      <c r="AT311" s="8">
        <v>49.99</v>
      </c>
      <c r="AU311" s="5">
        <v>49.99</v>
      </c>
      <c r="AV311" s="6">
        <f t="shared" si="201"/>
        <v>0</v>
      </c>
      <c r="AW311" s="7">
        <f t="shared" si="202"/>
        <v>0</v>
      </c>
      <c r="AX311" s="8">
        <v>49.99</v>
      </c>
      <c r="AY311" s="5">
        <v>49.99</v>
      </c>
      <c r="AZ311" s="6">
        <f t="shared" si="203"/>
        <v>0</v>
      </c>
      <c r="BA311" s="7">
        <f t="shared" si="204"/>
        <v>0</v>
      </c>
      <c r="BB311" s="8">
        <v>44.99</v>
      </c>
      <c r="BC311" s="5">
        <v>49.99</v>
      </c>
      <c r="BD311" s="6">
        <f t="shared" si="205"/>
        <v>5</v>
      </c>
      <c r="BE311" s="7">
        <f t="shared" si="206"/>
        <v>11.1</v>
      </c>
      <c r="BF311" s="8">
        <v>49.99</v>
      </c>
      <c r="BG311" s="5">
        <v>49.99</v>
      </c>
      <c r="BH311" s="6">
        <f t="shared" si="207"/>
        <v>0</v>
      </c>
      <c r="BI311" s="7">
        <f t="shared" si="208"/>
        <v>0</v>
      </c>
      <c r="BJ311" s="8">
        <v>44.99</v>
      </c>
      <c r="BK311" s="5">
        <v>48.99</v>
      </c>
      <c r="BL311" s="6">
        <f t="shared" si="209"/>
        <v>4</v>
      </c>
      <c r="BM311" s="7">
        <f t="shared" si="210"/>
        <v>8.9</v>
      </c>
      <c r="BN311" s="8">
        <v>54.99</v>
      </c>
      <c r="BO311" s="5">
        <v>54.99</v>
      </c>
      <c r="BP311" s="6">
        <f t="shared" si="211"/>
        <v>0</v>
      </c>
      <c r="BQ311" s="7">
        <f t="shared" si="212"/>
        <v>0</v>
      </c>
      <c r="BR311" s="8">
        <v>49.99</v>
      </c>
      <c r="BS311" s="5">
        <v>49.99</v>
      </c>
      <c r="BT311" s="6">
        <f t="shared" si="213"/>
        <v>0</v>
      </c>
      <c r="BU311" s="7">
        <f t="shared" si="214"/>
        <v>0</v>
      </c>
      <c r="BV311">
        <f t="shared" si="216"/>
        <v>44.99</v>
      </c>
      <c r="BW311">
        <f t="shared" si="216"/>
        <v>48.99</v>
      </c>
      <c r="BX311">
        <f t="shared" si="217"/>
        <v>59.95</v>
      </c>
      <c r="BY311">
        <f t="shared" si="217"/>
        <v>59.95</v>
      </c>
      <c r="BZ311">
        <f t="shared" si="218"/>
        <v>50.87</v>
      </c>
      <c r="CA311">
        <f t="shared" si="218"/>
        <v>51.69</v>
      </c>
      <c r="CB311">
        <f t="shared" si="219"/>
        <v>3.92</v>
      </c>
      <c r="CC311">
        <f t="shared" si="219"/>
        <v>2.98</v>
      </c>
      <c r="CD311">
        <f t="shared" ref="CD311:CE366" si="221">ROUND(BX311-BV311,2)</f>
        <v>14.96</v>
      </c>
      <c r="CE311">
        <f t="shared" si="221"/>
        <v>10.96</v>
      </c>
      <c r="CF311">
        <f t="shared" si="220"/>
        <v>29.4</v>
      </c>
      <c r="CG311">
        <f t="shared" si="220"/>
        <v>21.2</v>
      </c>
      <c r="CH311" s="20" t="b">
        <f t="shared" si="215"/>
        <v>1</v>
      </c>
    </row>
    <row r="312" spans="1:86" x14ac:dyDescent="0.25">
      <c r="A312" s="31" t="s">
        <v>387</v>
      </c>
      <c r="B312" s="31" t="s">
        <v>369</v>
      </c>
      <c r="C312" s="32">
        <v>41689</v>
      </c>
      <c r="D312" s="32" t="b">
        <f t="shared" si="180"/>
        <v>1</v>
      </c>
      <c r="E312" s="32" t="b">
        <f t="shared" si="180"/>
        <v>1</v>
      </c>
      <c r="F312" s="4">
        <v>59.99</v>
      </c>
      <c r="G312" s="5">
        <v>59.99</v>
      </c>
      <c r="H312" s="6">
        <f t="shared" si="181"/>
        <v>0</v>
      </c>
      <c r="I312" s="7">
        <f t="shared" si="182"/>
        <v>0</v>
      </c>
      <c r="J312" s="8">
        <v>59.99</v>
      </c>
      <c r="K312" s="5">
        <v>59.99</v>
      </c>
      <c r="L312" s="6">
        <f t="shared" si="183"/>
        <v>0</v>
      </c>
      <c r="M312" s="7">
        <f t="shared" si="184"/>
        <v>0</v>
      </c>
      <c r="N312" s="8">
        <v>69.989999999999995</v>
      </c>
      <c r="O312" s="5">
        <v>64.989999999999995</v>
      </c>
      <c r="P312" s="6">
        <f t="shared" si="185"/>
        <v>-5</v>
      </c>
      <c r="Q312" s="7">
        <f t="shared" si="186"/>
        <v>-7.1</v>
      </c>
      <c r="R312" s="8">
        <v>74.95</v>
      </c>
      <c r="S312" s="5">
        <v>74.95</v>
      </c>
      <c r="T312" s="6">
        <f t="shared" si="187"/>
        <v>0</v>
      </c>
      <c r="U312" s="7">
        <f t="shared" si="188"/>
        <v>0</v>
      </c>
      <c r="V312" s="8">
        <v>59.99</v>
      </c>
      <c r="W312" s="5">
        <v>59.99</v>
      </c>
      <c r="X312" s="6">
        <f t="shared" si="189"/>
        <v>0</v>
      </c>
      <c r="Y312" s="7">
        <f t="shared" si="190"/>
        <v>0</v>
      </c>
      <c r="Z312" s="8">
        <v>64.989999999999995</v>
      </c>
      <c r="AA312" s="5">
        <v>64.989999999999995</v>
      </c>
      <c r="AB312" s="6">
        <f t="shared" si="191"/>
        <v>0</v>
      </c>
      <c r="AC312" s="7">
        <f t="shared" si="192"/>
        <v>0</v>
      </c>
      <c r="AD312" s="8">
        <v>59.99</v>
      </c>
      <c r="AE312" s="5">
        <v>59.99</v>
      </c>
      <c r="AF312" s="6">
        <f t="shared" si="193"/>
        <v>0</v>
      </c>
      <c r="AG312" s="7">
        <f t="shared" si="194"/>
        <v>0</v>
      </c>
      <c r="AH312" s="8">
        <v>59.99</v>
      </c>
      <c r="AI312" s="5">
        <v>59.99</v>
      </c>
      <c r="AJ312" s="6">
        <f t="shared" si="195"/>
        <v>0</v>
      </c>
      <c r="AK312" s="7">
        <f t="shared" si="196"/>
        <v>0</v>
      </c>
      <c r="AL312" s="8">
        <v>69.989999999999995</v>
      </c>
      <c r="AM312" s="5">
        <v>64.989999999999995</v>
      </c>
      <c r="AN312" s="6">
        <f t="shared" si="197"/>
        <v>-5</v>
      </c>
      <c r="AO312" s="7">
        <f t="shared" si="198"/>
        <v>-7.1</v>
      </c>
      <c r="AP312" s="8">
        <v>69.989999999999995</v>
      </c>
      <c r="AQ312" s="5">
        <v>64.989999999999995</v>
      </c>
      <c r="AR312" s="6">
        <f t="shared" si="199"/>
        <v>-5</v>
      </c>
      <c r="AS312" s="7">
        <f t="shared" si="200"/>
        <v>-7.1</v>
      </c>
      <c r="AT312" s="8">
        <v>59.99</v>
      </c>
      <c r="AU312" s="5">
        <v>59.99</v>
      </c>
      <c r="AV312" s="6">
        <f t="shared" si="201"/>
        <v>0</v>
      </c>
      <c r="AW312" s="7">
        <f t="shared" si="202"/>
        <v>0</v>
      </c>
      <c r="AX312" s="8">
        <v>59.99</v>
      </c>
      <c r="AY312" s="5">
        <v>59.99</v>
      </c>
      <c r="AZ312" s="6">
        <f t="shared" si="203"/>
        <v>0</v>
      </c>
      <c r="BA312" s="7">
        <f t="shared" si="204"/>
        <v>0</v>
      </c>
      <c r="BB312" s="8">
        <v>59.99</v>
      </c>
      <c r="BC312" s="5">
        <v>59.99</v>
      </c>
      <c r="BD312" s="6">
        <f t="shared" si="205"/>
        <v>0</v>
      </c>
      <c r="BE312" s="7">
        <f t="shared" si="206"/>
        <v>0</v>
      </c>
      <c r="BF312" s="8">
        <v>64.989999999999995</v>
      </c>
      <c r="BG312" s="5">
        <v>59.99</v>
      </c>
      <c r="BH312" s="6">
        <f t="shared" si="207"/>
        <v>-4.9999999999999929</v>
      </c>
      <c r="BI312" s="7">
        <f t="shared" si="208"/>
        <v>-7.7</v>
      </c>
      <c r="BJ312" s="8">
        <v>59.99</v>
      </c>
      <c r="BK312" s="5">
        <v>58.99</v>
      </c>
      <c r="BL312" s="6">
        <f t="shared" si="209"/>
        <v>-1</v>
      </c>
      <c r="BM312" s="7">
        <f t="shared" si="210"/>
        <v>-1.7</v>
      </c>
      <c r="BN312" s="8">
        <v>59.99</v>
      </c>
      <c r="BO312" s="5">
        <v>59.99</v>
      </c>
      <c r="BP312" s="6">
        <f t="shared" si="211"/>
        <v>0</v>
      </c>
      <c r="BQ312" s="7">
        <f t="shared" si="212"/>
        <v>0</v>
      </c>
      <c r="BR312" s="8">
        <v>64.989999999999995</v>
      </c>
      <c r="BS312" s="5">
        <v>59.99</v>
      </c>
      <c r="BT312" s="6">
        <f t="shared" si="213"/>
        <v>-4.9999999999999929</v>
      </c>
      <c r="BU312" s="7">
        <f t="shared" si="214"/>
        <v>-7.7</v>
      </c>
      <c r="BV312">
        <f t="shared" si="216"/>
        <v>59.99</v>
      </c>
      <c r="BW312">
        <f t="shared" si="216"/>
        <v>58.99</v>
      </c>
      <c r="BX312">
        <f t="shared" si="217"/>
        <v>74.95</v>
      </c>
      <c r="BY312">
        <f t="shared" si="217"/>
        <v>74.95</v>
      </c>
      <c r="BZ312">
        <f t="shared" si="218"/>
        <v>63.52</v>
      </c>
      <c r="CA312">
        <f t="shared" si="218"/>
        <v>61.99</v>
      </c>
      <c r="CB312">
        <f t="shared" si="219"/>
        <v>4.7699999999999996</v>
      </c>
      <c r="CC312">
        <f t="shared" si="219"/>
        <v>3.89</v>
      </c>
      <c r="CD312">
        <f t="shared" si="221"/>
        <v>14.96</v>
      </c>
      <c r="CE312">
        <f t="shared" si="221"/>
        <v>15.96</v>
      </c>
      <c r="CF312">
        <f t="shared" si="220"/>
        <v>23.6</v>
      </c>
      <c r="CG312">
        <f t="shared" si="220"/>
        <v>25.7</v>
      </c>
      <c r="CH312" s="20" t="b">
        <f t="shared" si="215"/>
        <v>1</v>
      </c>
    </row>
    <row r="313" spans="1:86" x14ac:dyDescent="0.25">
      <c r="A313" s="31" t="s">
        <v>388</v>
      </c>
      <c r="B313" s="31" t="s">
        <v>369</v>
      </c>
      <c r="C313" s="32">
        <v>41691</v>
      </c>
      <c r="D313" s="32" t="b">
        <f t="shared" si="180"/>
        <v>1</v>
      </c>
      <c r="E313" s="32" t="b">
        <f t="shared" si="180"/>
        <v>1</v>
      </c>
      <c r="F313" s="4">
        <v>19.989999999999998</v>
      </c>
      <c r="G313" s="5">
        <v>19.989999999999998</v>
      </c>
      <c r="H313" s="6">
        <f t="shared" si="181"/>
        <v>0</v>
      </c>
      <c r="I313" s="7">
        <f t="shared" si="182"/>
        <v>0</v>
      </c>
      <c r="J313" s="8">
        <v>19.989999999999998</v>
      </c>
      <c r="K313" s="5">
        <v>19.989999999999998</v>
      </c>
      <c r="L313" s="6">
        <f t="shared" si="183"/>
        <v>0</v>
      </c>
      <c r="M313" s="7">
        <f t="shared" si="184"/>
        <v>0</v>
      </c>
      <c r="N313" s="8">
        <v>19.989999999999998</v>
      </c>
      <c r="O313" s="5">
        <v>19.989999999999998</v>
      </c>
      <c r="P313" s="6">
        <f t="shared" si="185"/>
        <v>0</v>
      </c>
      <c r="Q313" s="7">
        <f t="shared" si="186"/>
        <v>0</v>
      </c>
      <c r="R313" s="8">
        <v>24.95</v>
      </c>
      <c r="S313" s="5">
        <v>24.95</v>
      </c>
      <c r="T313" s="6">
        <f t="shared" si="187"/>
        <v>0</v>
      </c>
      <c r="U313" s="7">
        <f t="shared" si="188"/>
        <v>0</v>
      </c>
      <c r="V313" s="8">
        <v>19.989999999999998</v>
      </c>
      <c r="W313" s="5">
        <v>19.989999999999998</v>
      </c>
      <c r="X313" s="6">
        <f t="shared" si="189"/>
        <v>0</v>
      </c>
      <c r="Y313" s="7">
        <f t="shared" si="190"/>
        <v>0</v>
      </c>
      <c r="Z313" s="8">
        <v>19.989999999999998</v>
      </c>
      <c r="AA313" s="5">
        <v>19.989999999999998</v>
      </c>
      <c r="AB313" s="6">
        <f t="shared" si="191"/>
        <v>0</v>
      </c>
      <c r="AC313" s="7">
        <f t="shared" si="192"/>
        <v>0</v>
      </c>
      <c r="AD313" s="8">
        <v>19.989999999999998</v>
      </c>
      <c r="AE313" s="5">
        <v>19.989999999999998</v>
      </c>
      <c r="AF313" s="6">
        <f t="shared" si="193"/>
        <v>0</v>
      </c>
      <c r="AG313" s="7">
        <f t="shared" si="194"/>
        <v>0</v>
      </c>
      <c r="AH313" s="8">
        <v>19.989999999999998</v>
      </c>
      <c r="AI313" s="5">
        <v>19.989999999999998</v>
      </c>
      <c r="AJ313" s="6">
        <f t="shared" si="195"/>
        <v>0</v>
      </c>
      <c r="AK313" s="7">
        <f t="shared" si="196"/>
        <v>0</v>
      </c>
      <c r="AL313" s="8">
        <v>19.989999999999998</v>
      </c>
      <c r="AM313" s="5">
        <v>19.989999999999998</v>
      </c>
      <c r="AN313" s="6">
        <f t="shared" si="197"/>
        <v>0</v>
      </c>
      <c r="AO313" s="7">
        <f t="shared" si="198"/>
        <v>0</v>
      </c>
      <c r="AP313" s="8">
        <v>19.989999999999998</v>
      </c>
      <c r="AQ313" s="5">
        <v>19.989999999999998</v>
      </c>
      <c r="AR313" s="6">
        <f t="shared" si="199"/>
        <v>0</v>
      </c>
      <c r="AS313" s="7">
        <f t="shared" si="200"/>
        <v>0</v>
      </c>
      <c r="AT313" s="8">
        <v>19.989999999999998</v>
      </c>
      <c r="AU313" s="5">
        <v>19.989999999999998</v>
      </c>
      <c r="AV313" s="6">
        <f t="shared" si="201"/>
        <v>0</v>
      </c>
      <c r="AW313" s="7">
        <f t="shared" si="202"/>
        <v>0</v>
      </c>
      <c r="AX313" s="8">
        <v>19.989999999999998</v>
      </c>
      <c r="AY313" s="5">
        <v>19.989999999999998</v>
      </c>
      <c r="AZ313" s="6">
        <f t="shared" si="203"/>
        <v>0</v>
      </c>
      <c r="BA313" s="7">
        <f t="shared" si="204"/>
        <v>0</v>
      </c>
      <c r="BB313" s="8">
        <v>19.989999999999998</v>
      </c>
      <c r="BC313" s="5">
        <v>19.989999999999998</v>
      </c>
      <c r="BD313" s="6">
        <f t="shared" si="205"/>
        <v>0</v>
      </c>
      <c r="BE313" s="7">
        <f t="shared" si="206"/>
        <v>0</v>
      </c>
      <c r="BF313" s="8">
        <v>19.989999999999998</v>
      </c>
      <c r="BG313" s="5">
        <v>19.989999999999998</v>
      </c>
      <c r="BH313" s="6">
        <f t="shared" si="207"/>
        <v>0</v>
      </c>
      <c r="BI313" s="7">
        <f t="shared" si="208"/>
        <v>0</v>
      </c>
      <c r="BJ313" s="8">
        <v>17.989999999999998</v>
      </c>
      <c r="BK313" s="5">
        <v>17.989999999999998</v>
      </c>
      <c r="BL313" s="6">
        <f t="shared" si="209"/>
        <v>0</v>
      </c>
      <c r="BM313" s="7">
        <f t="shared" si="210"/>
        <v>0</v>
      </c>
      <c r="BN313" s="8">
        <v>21.99</v>
      </c>
      <c r="BO313" s="5">
        <v>21.99</v>
      </c>
      <c r="BP313" s="6">
        <f t="shared" si="211"/>
        <v>0</v>
      </c>
      <c r="BQ313" s="7">
        <f t="shared" si="212"/>
        <v>0</v>
      </c>
      <c r="BR313" s="8">
        <v>19.989999999999998</v>
      </c>
      <c r="BS313" s="5">
        <v>19.989999999999998</v>
      </c>
      <c r="BT313" s="6">
        <f t="shared" si="213"/>
        <v>0</v>
      </c>
      <c r="BU313" s="7">
        <f t="shared" si="214"/>
        <v>0</v>
      </c>
      <c r="BV313">
        <f t="shared" si="216"/>
        <v>17.989999999999998</v>
      </c>
      <c r="BW313">
        <f t="shared" si="216"/>
        <v>17.989999999999998</v>
      </c>
      <c r="BX313">
        <f t="shared" si="217"/>
        <v>24.95</v>
      </c>
      <c r="BY313">
        <f t="shared" si="217"/>
        <v>24.95</v>
      </c>
      <c r="BZ313">
        <f t="shared" si="218"/>
        <v>20.28</v>
      </c>
      <c r="CA313">
        <f t="shared" si="218"/>
        <v>20.28</v>
      </c>
      <c r="CB313">
        <f t="shared" si="219"/>
        <v>1.35</v>
      </c>
      <c r="CC313">
        <f t="shared" si="219"/>
        <v>1.35</v>
      </c>
      <c r="CD313">
        <f t="shared" si="221"/>
        <v>6.96</v>
      </c>
      <c r="CE313">
        <f t="shared" si="221"/>
        <v>6.96</v>
      </c>
      <c r="CF313">
        <f t="shared" si="220"/>
        <v>34.299999999999997</v>
      </c>
      <c r="CG313">
        <f t="shared" si="220"/>
        <v>34.299999999999997</v>
      </c>
      <c r="CH313" s="20" t="b">
        <f t="shared" si="215"/>
        <v>0</v>
      </c>
    </row>
    <row r="314" spans="1:86" x14ac:dyDescent="0.25">
      <c r="A314" s="31" t="s">
        <v>389</v>
      </c>
      <c r="B314" s="31" t="s">
        <v>369</v>
      </c>
      <c r="C314" s="32">
        <v>41693</v>
      </c>
      <c r="D314" s="32" t="b">
        <f t="shared" si="180"/>
        <v>1</v>
      </c>
      <c r="E314" s="32" t="b">
        <f t="shared" si="180"/>
        <v>1</v>
      </c>
      <c r="F314" s="4">
        <v>69.989999999999995</v>
      </c>
      <c r="G314" s="5">
        <v>69.989999999999995</v>
      </c>
      <c r="H314" s="6">
        <f t="shared" si="181"/>
        <v>0</v>
      </c>
      <c r="I314" s="7">
        <f t="shared" si="182"/>
        <v>0</v>
      </c>
      <c r="J314" s="8">
        <v>69.989999999999995</v>
      </c>
      <c r="K314" s="5">
        <v>69.989999999999995</v>
      </c>
      <c r="L314" s="6">
        <f t="shared" si="183"/>
        <v>0</v>
      </c>
      <c r="M314" s="7">
        <f t="shared" si="184"/>
        <v>0</v>
      </c>
      <c r="N314" s="8">
        <v>79.989999999999995</v>
      </c>
      <c r="O314" s="5">
        <v>79.989999999999995</v>
      </c>
      <c r="P314" s="6">
        <f t="shared" si="185"/>
        <v>0</v>
      </c>
      <c r="Q314" s="7">
        <f t="shared" si="186"/>
        <v>0</v>
      </c>
      <c r="R314" s="8">
        <v>89.95</v>
      </c>
      <c r="S314" s="5">
        <v>89.95</v>
      </c>
      <c r="T314" s="6">
        <f t="shared" si="187"/>
        <v>0</v>
      </c>
      <c r="U314" s="7">
        <f t="shared" si="188"/>
        <v>0</v>
      </c>
      <c r="V314" s="8">
        <v>74.989999999999995</v>
      </c>
      <c r="W314" s="5">
        <v>69.989999999999995</v>
      </c>
      <c r="X314" s="6">
        <f t="shared" si="189"/>
        <v>-5</v>
      </c>
      <c r="Y314" s="7">
        <f t="shared" si="190"/>
        <v>-6.7</v>
      </c>
      <c r="Z314" s="8">
        <v>74.989999999999995</v>
      </c>
      <c r="AA314" s="5">
        <v>74.989999999999995</v>
      </c>
      <c r="AB314" s="6">
        <f t="shared" si="191"/>
        <v>0</v>
      </c>
      <c r="AC314" s="7">
        <f t="shared" si="192"/>
        <v>0</v>
      </c>
      <c r="AD314" s="8">
        <v>69.989999999999995</v>
      </c>
      <c r="AE314" s="5">
        <v>69.989999999999995</v>
      </c>
      <c r="AF314" s="6">
        <f t="shared" si="193"/>
        <v>0</v>
      </c>
      <c r="AG314" s="7">
        <f t="shared" si="194"/>
        <v>0</v>
      </c>
      <c r="AH314" s="8">
        <v>69.989999999999995</v>
      </c>
      <c r="AI314" s="5">
        <v>69.989999999999995</v>
      </c>
      <c r="AJ314" s="6">
        <f t="shared" si="195"/>
        <v>0</v>
      </c>
      <c r="AK314" s="7">
        <f t="shared" si="196"/>
        <v>0</v>
      </c>
      <c r="AL314" s="8">
        <v>79.989999999999995</v>
      </c>
      <c r="AM314" s="5">
        <v>79.989999999999995</v>
      </c>
      <c r="AN314" s="6">
        <f t="shared" si="197"/>
        <v>0</v>
      </c>
      <c r="AO314" s="7">
        <f t="shared" si="198"/>
        <v>0</v>
      </c>
      <c r="AP314" s="8">
        <v>79.989999999999995</v>
      </c>
      <c r="AQ314" s="5">
        <v>79.989999999999995</v>
      </c>
      <c r="AR314" s="6">
        <f t="shared" si="199"/>
        <v>0</v>
      </c>
      <c r="AS314" s="7">
        <f t="shared" si="200"/>
        <v>0</v>
      </c>
      <c r="AT314" s="8">
        <v>69.989999999999995</v>
      </c>
      <c r="AU314" s="5">
        <v>69.989999999999995</v>
      </c>
      <c r="AV314" s="6">
        <f t="shared" si="201"/>
        <v>0</v>
      </c>
      <c r="AW314" s="7">
        <f t="shared" si="202"/>
        <v>0</v>
      </c>
      <c r="AX314" s="8">
        <v>69.989999999999995</v>
      </c>
      <c r="AY314" s="5">
        <v>69.989999999999995</v>
      </c>
      <c r="AZ314" s="6">
        <f t="shared" si="203"/>
        <v>0</v>
      </c>
      <c r="BA314" s="7">
        <f t="shared" si="204"/>
        <v>0</v>
      </c>
      <c r="BB314" s="8">
        <v>69.989999999999995</v>
      </c>
      <c r="BC314" s="5">
        <v>69.989999999999995</v>
      </c>
      <c r="BD314" s="6">
        <f t="shared" si="205"/>
        <v>0</v>
      </c>
      <c r="BE314" s="7">
        <f t="shared" si="206"/>
        <v>0</v>
      </c>
      <c r="BF314" s="8">
        <v>69.989999999999995</v>
      </c>
      <c r="BG314" s="5">
        <v>69.989999999999995</v>
      </c>
      <c r="BH314" s="6">
        <f t="shared" si="207"/>
        <v>0</v>
      </c>
      <c r="BI314" s="7">
        <f t="shared" si="208"/>
        <v>0</v>
      </c>
      <c r="BJ314" s="8">
        <v>69.989999999999995</v>
      </c>
      <c r="BK314" s="5">
        <v>68.989999999999995</v>
      </c>
      <c r="BL314" s="6">
        <f t="shared" si="209"/>
        <v>-1</v>
      </c>
      <c r="BM314" s="7">
        <f t="shared" si="210"/>
        <v>-1.4</v>
      </c>
      <c r="BN314" s="8">
        <v>74.989999999999995</v>
      </c>
      <c r="BO314" s="5">
        <v>74.989999999999995</v>
      </c>
      <c r="BP314" s="6">
        <f t="shared" si="211"/>
        <v>0</v>
      </c>
      <c r="BQ314" s="7">
        <f t="shared" si="212"/>
        <v>0</v>
      </c>
      <c r="BR314" s="8">
        <v>69.989999999999995</v>
      </c>
      <c r="BS314" s="5">
        <v>69.989999999999995</v>
      </c>
      <c r="BT314" s="6">
        <f t="shared" si="213"/>
        <v>0</v>
      </c>
      <c r="BU314" s="7">
        <f t="shared" si="214"/>
        <v>0</v>
      </c>
      <c r="BV314">
        <f t="shared" si="216"/>
        <v>69.989999999999995</v>
      </c>
      <c r="BW314">
        <f t="shared" si="216"/>
        <v>68.989999999999995</v>
      </c>
      <c r="BX314">
        <f t="shared" si="217"/>
        <v>89.95</v>
      </c>
      <c r="BY314">
        <f t="shared" si="217"/>
        <v>89.95</v>
      </c>
      <c r="BZ314">
        <f t="shared" si="218"/>
        <v>73.81</v>
      </c>
      <c r="CA314">
        <f t="shared" si="218"/>
        <v>73.459999999999994</v>
      </c>
      <c r="CB314">
        <f t="shared" si="219"/>
        <v>5.56</v>
      </c>
      <c r="CC314">
        <f t="shared" si="219"/>
        <v>5.66</v>
      </c>
      <c r="CD314">
        <f t="shared" si="221"/>
        <v>19.96</v>
      </c>
      <c r="CE314">
        <f t="shared" si="221"/>
        <v>20.96</v>
      </c>
      <c r="CF314">
        <f t="shared" si="220"/>
        <v>27</v>
      </c>
      <c r="CG314">
        <f t="shared" si="220"/>
        <v>28.5</v>
      </c>
      <c r="CH314" s="20" t="b">
        <f t="shared" si="215"/>
        <v>1</v>
      </c>
    </row>
    <row r="315" spans="1:86" x14ac:dyDescent="0.25">
      <c r="A315" s="31" t="s">
        <v>390</v>
      </c>
      <c r="B315" s="31" t="s">
        <v>183</v>
      </c>
      <c r="C315" s="32">
        <v>10772</v>
      </c>
      <c r="D315" s="32" t="b">
        <f t="shared" si="180"/>
        <v>1</v>
      </c>
      <c r="E315" s="32" t="b">
        <f t="shared" si="180"/>
        <v>1</v>
      </c>
      <c r="F315" s="4">
        <v>9.99</v>
      </c>
      <c r="G315" s="5">
        <v>9.99</v>
      </c>
      <c r="H315" s="6">
        <f t="shared" si="181"/>
        <v>0</v>
      </c>
      <c r="I315" s="7">
        <f t="shared" si="182"/>
        <v>0</v>
      </c>
      <c r="J315" s="8">
        <v>9.99</v>
      </c>
      <c r="K315" s="5">
        <v>9.99</v>
      </c>
      <c r="L315" s="6">
        <f t="shared" si="183"/>
        <v>0</v>
      </c>
      <c r="M315" s="7">
        <f t="shared" si="184"/>
        <v>0</v>
      </c>
      <c r="N315" s="8">
        <v>11.99</v>
      </c>
      <c r="O315" s="5">
        <v>10.99</v>
      </c>
      <c r="P315" s="6">
        <f t="shared" si="185"/>
        <v>-1</v>
      </c>
      <c r="Q315" s="7">
        <f t="shared" si="186"/>
        <v>-8.3000000000000007</v>
      </c>
      <c r="R315" s="8">
        <v>12.95</v>
      </c>
      <c r="S315" s="5">
        <v>12.95</v>
      </c>
      <c r="T315" s="6">
        <f t="shared" si="187"/>
        <v>0</v>
      </c>
      <c r="U315" s="7">
        <f t="shared" si="188"/>
        <v>0</v>
      </c>
      <c r="V315" s="8">
        <v>9.99</v>
      </c>
      <c r="W315" s="5">
        <v>9.99</v>
      </c>
      <c r="X315" s="6">
        <f t="shared" si="189"/>
        <v>0</v>
      </c>
      <c r="Y315" s="7">
        <f t="shared" si="190"/>
        <v>0</v>
      </c>
      <c r="Z315" s="8">
        <v>10.99</v>
      </c>
      <c r="AA315" s="5">
        <v>10.99</v>
      </c>
      <c r="AB315" s="6">
        <f t="shared" si="191"/>
        <v>0</v>
      </c>
      <c r="AC315" s="7">
        <f t="shared" si="192"/>
        <v>0</v>
      </c>
      <c r="AD315" s="8">
        <v>9.99</v>
      </c>
      <c r="AE315" s="5">
        <v>9.99</v>
      </c>
      <c r="AF315" s="6">
        <f t="shared" si="193"/>
        <v>0</v>
      </c>
      <c r="AG315" s="7">
        <f t="shared" si="194"/>
        <v>0</v>
      </c>
      <c r="AH315" s="8">
        <v>9.99</v>
      </c>
      <c r="AI315" s="5">
        <v>9.99</v>
      </c>
      <c r="AJ315" s="6">
        <f t="shared" si="195"/>
        <v>0</v>
      </c>
      <c r="AK315" s="7">
        <f t="shared" si="196"/>
        <v>0</v>
      </c>
      <c r="AL315" s="8">
        <v>11.99</v>
      </c>
      <c r="AM315" s="5">
        <v>10.99</v>
      </c>
      <c r="AN315" s="6">
        <f t="shared" si="197"/>
        <v>-1</v>
      </c>
      <c r="AO315" s="7">
        <f t="shared" si="198"/>
        <v>-8.3000000000000007</v>
      </c>
      <c r="AP315" s="8">
        <v>11.99</v>
      </c>
      <c r="AQ315" s="5">
        <v>10.99</v>
      </c>
      <c r="AR315" s="6">
        <f t="shared" si="199"/>
        <v>-1</v>
      </c>
      <c r="AS315" s="7">
        <f t="shared" si="200"/>
        <v>-8.3000000000000007</v>
      </c>
      <c r="AT315" s="8">
        <v>9.99</v>
      </c>
      <c r="AU315" s="5">
        <v>9.99</v>
      </c>
      <c r="AV315" s="6">
        <f t="shared" si="201"/>
        <v>0</v>
      </c>
      <c r="AW315" s="7">
        <f t="shared" si="202"/>
        <v>0</v>
      </c>
      <c r="AX315" s="8">
        <v>9.99</v>
      </c>
      <c r="AY315" s="5">
        <v>9.99</v>
      </c>
      <c r="AZ315" s="6">
        <f t="shared" si="203"/>
        <v>0</v>
      </c>
      <c r="BA315" s="7">
        <f t="shared" si="204"/>
        <v>0</v>
      </c>
      <c r="BB315" s="8">
        <v>9.99</v>
      </c>
      <c r="BC315" s="5">
        <v>9.99</v>
      </c>
      <c r="BD315" s="6">
        <f t="shared" si="205"/>
        <v>0</v>
      </c>
      <c r="BE315" s="7">
        <f t="shared" si="206"/>
        <v>0</v>
      </c>
      <c r="BF315" s="8">
        <v>9.99</v>
      </c>
      <c r="BG315" s="5">
        <v>9.99</v>
      </c>
      <c r="BH315" s="6">
        <f t="shared" si="207"/>
        <v>0</v>
      </c>
      <c r="BI315" s="7">
        <f t="shared" si="208"/>
        <v>0</v>
      </c>
      <c r="BJ315" s="8">
        <v>9.69</v>
      </c>
      <c r="BK315" s="5">
        <v>9.49</v>
      </c>
      <c r="BL315" s="6">
        <f t="shared" si="209"/>
        <v>-0.19999999999999929</v>
      </c>
      <c r="BM315" s="7">
        <f t="shared" si="210"/>
        <v>-2.1</v>
      </c>
      <c r="BN315" s="8">
        <v>9.99</v>
      </c>
      <c r="BO315" s="5">
        <v>9.99</v>
      </c>
      <c r="BP315" s="6">
        <f t="shared" si="211"/>
        <v>0</v>
      </c>
      <c r="BQ315" s="7">
        <f t="shared" si="212"/>
        <v>0</v>
      </c>
      <c r="BR315" s="8">
        <v>9.99</v>
      </c>
      <c r="BS315" s="5">
        <v>9.99</v>
      </c>
      <c r="BT315" s="6">
        <f t="shared" si="213"/>
        <v>0</v>
      </c>
      <c r="BU315" s="7">
        <f t="shared" si="214"/>
        <v>0</v>
      </c>
      <c r="BV315">
        <f t="shared" si="216"/>
        <v>9.69</v>
      </c>
      <c r="BW315">
        <f t="shared" si="216"/>
        <v>9.49</v>
      </c>
      <c r="BX315">
        <f t="shared" si="217"/>
        <v>12.95</v>
      </c>
      <c r="BY315">
        <f t="shared" si="217"/>
        <v>12.95</v>
      </c>
      <c r="BZ315">
        <f t="shared" si="218"/>
        <v>10.56</v>
      </c>
      <c r="CA315">
        <f t="shared" si="218"/>
        <v>10.37</v>
      </c>
      <c r="CB315">
        <f t="shared" si="219"/>
        <v>0.98</v>
      </c>
      <c r="CC315">
        <f t="shared" si="219"/>
        <v>0.79</v>
      </c>
      <c r="CD315">
        <f t="shared" si="221"/>
        <v>3.26</v>
      </c>
      <c r="CE315">
        <f t="shared" si="221"/>
        <v>3.46</v>
      </c>
      <c r="CF315">
        <f t="shared" si="220"/>
        <v>30.9</v>
      </c>
      <c r="CG315">
        <f t="shared" si="220"/>
        <v>33.4</v>
      </c>
      <c r="CH315" s="20" t="b">
        <f t="shared" si="215"/>
        <v>1</v>
      </c>
    </row>
    <row r="316" spans="1:86" x14ac:dyDescent="0.25">
      <c r="A316" s="31" t="s">
        <v>391</v>
      </c>
      <c r="B316" s="31" t="s">
        <v>183</v>
      </c>
      <c r="C316" s="32">
        <v>10773</v>
      </c>
      <c r="D316" s="32" t="b">
        <f t="shared" si="180"/>
        <v>1</v>
      </c>
      <c r="E316" s="32" t="b">
        <f t="shared" si="180"/>
        <v>1</v>
      </c>
      <c r="F316" s="4">
        <v>19.989999999999998</v>
      </c>
      <c r="G316" s="5">
        <v>19.989999999999998</v>
      </c>
      <c r="H316" s="6">
        <f t="shared" si="181"/>
        <v>0</v>
      </c>
      <c r="I316" s="7">
        <f t="shared" si="182"/>
        <v>0</v>
      </c>
      <c r="J316" s="8">
        <v>19.989999999999998</v>
      </c>
      <c r="K316" s="5">
        <v>19.989999999999998</v>
      </c>
      <c r="L316" s="6">
        <f t="shared" si="183"/>
        <v>0</v>
      </c>
      <c r="M316" s="7">
        <f t="shared" si="184"/>
        <v>0</v>
      </c>
      <c r="N316" s="8">
        <v>22.99</v>
      </c>
      <c r="O316" s="5">
        <v>21.99</v>
      </c>
      <c r="P316" s="6">
        <f t="shared" si="185"/>
        <v>-1</v>
      </c>
      <c r="Q316" s="7">
        <f t="shared" si="186"/>
        <v>-4.3</v>
      </c>
      <c r="R316" s="8">
        <v>24.95</v>
      </c>
      <c r="S316" s="5">
        <v>24.95</v>
      </c>
      <c r="T316" s="6">
        <f t="shared" si="187"/>
        <v>0</v>
      </c>
      <c r="U316" s="7">
        <f t="shared" si="188"/>
        <v>0</v>
      </c>
      <c r="V316" s="8">
        <v>19.989999999999998</v>
      </c>
      <c r="W316" s="5">
        <v>19.989999999999998</v>
      </c>
      <c r="X316" s="6">
        <f t="shared" si="189"/>
        <v>0</v>
      </c>
      <c r="Y316" s="7">
        <f t="shared" si="190"/>
        <v>0</v>
      </c>
      <c r="Z316" s="8">
        <v>21.99</v>
      </c>
      <c r="AA316" s="5">
        <v>21.99</v>
      </c>
      <c r="AB316" s="6">
        <f t="shared" si="191"/>
        <v>0</v>
      </c>
      <c r="AC316" s="7">
        <f t="shared" si="192"/>
        <v>0</v>
      </c>
      <c r="AD316" s="8">
        <v>19.989999999999998</v>
      </c>
      <c r="AE316" s="5">
        <v>19.989999999999998</v>
      </c>
      <c r="AF316" s="6">
        <f t="shared" si="193"/>
        <v>0</v>
      </c>
      <c r="AG316" s="7">
        <f t="shared" si="194"/>
        <v>0</v>
      </c>
      <c r="AH316" s="8">
        <v>19.989999999999998</v>
      </c>
      <c r="AI316" s="5">
        <v>19.989999999999998</v>
      </c>
      <c r="AJ316" s="6">
        <f t="shared" si="195"/>
        <v>0</v>
      </c>
      <c r="AK316" s="7">
        <f t="shared" si="196"/>
        <v>0</v>
      </c>
      <c r="AL316" s="8">
        <v>22.99</v>
      </c>
      <c r="AM316" s="5">
        <v>21.99</v>
      </c>
      <c r="AN316" s="6">
        <f t="shared" si="197"/>
        <v>-1</v>
      </c>
      <c r="AO316" s="7">
        <f t="shared" si="198"/>
        <v>-4.3</v>
      </c>
      <c r="AP316" s="8">
        <v>22.99</v>
      </c>
      <c r="AQ316" s="5">
        <v>21.99</v>
      </c>
      <c r="AR316" s="6">
        <f t="shared" si="199"/>
        <v>-1</v>
      </c>
      <c r="AS316" s="7">
        <f t="shared" si="200"/>
        <v>-4.3</v>
      </c>
      <c r="AT316" s="8">
        <v>19.989999999999998</v>
      </c>
      <c r="AU316" s="5">
        <v>19.989999999999998</v>
      </c>
      <c r="AV316" s="6">
        <f t="shared" si="201"/>
        <v>0</v>
      </c>
      <c r="AW316" s="7">
        <f t="shared" si="202"/>
        <v>0</v>
      </c>
      <c r="AX316" s="8">
        <v>19.989999999999998</v>
      </c>
      <c r="AY316" s="5">
        <v>19.989999999999998</v>
      </c>
      <c r="AZ316" s="6">
        <f t="shared" si="203"/>
        <v>0</v>
      </c>
      <c r="BA316" s="7">
        <f t="shared" si="204"/>
        <v>0</v>
      </c>
      <c r="BB316" s="8">
        <v>19.989999999999998</v>
      </c>
      <c r="BC316" s="5">
        <v>19.989999999999998</v>
      </c>
      <c r="BD316" s="6">
        <f t="shared" si="205"/>
        <v>0</v>
      </c>
      <c r="BE316" s="7">
        <f t="shared" si="206"/>
        <v>0</v>
      </c>
      <c r="BF316" s="8">
        <v>19.989999999999998</v>
      </c>
      <c r="BG316" s="5">
        <v>19.989999999999998</v>
      </c>
      <c r="BH316" s="6">
        <f t="shared" si="207"/>
        <v>0</v>
      </c>
      <c r="BI316" s="7">
        <f t="shared" si="208"/>
        <v>0</v>
      </c>
      <c r="BJ316" s="8">
        <v>19.489999999999998</v>
      </c>
      <c r="BK316" s="5">
        <v>18.989999999999998</v>
      </c>
      <c r="BL316" s="6">
        <f t="shared" si="209"/>
        <v>-0.5</v>
      </c>
      <c r="BM316" s="7">
        <f t="shared" si="210"/>
        <v>-2.6</v>
      </c>
      <c r="BN316" s="8">
        <v>22.99</v>
      </c>
      <c r="BO316" s="5">
        <v>22.99</v>
      </c>
      <c r="BP316" s="6">
        <f t="shared" si="211"/>
        <v>0</v>
      </c>
      <c r="BQ316" s="7">
        <f t="shared" si="212"/>
        <v>0</v>
      </c>
      <c r="BR316" s="8">
        <v>19.989999999999998</v>
      </c>
      <c r="BS316" s="5">
        <v>19.989999999999998</v>
      </c>
      <c r="BT316" s="6">
        <f t="shared" si="213"/>
        <v>0</v>
      </c>
      <c r="BU316" s="7">
        <f t="shared" si="214"/>
        <v>0</v>
      </c>
      <c r="BV316">
        <f t="shared" si="216"/>
        <v>19.489999999999998</v>
      </c>
      <c r="BW316">
        <f t="shared" si="216"/>
        <v>18.989999999999998</v>
      </c>
      <c r="BX316">
        <f t="shared" si="217"/>
        <v>24.95</v>
      </c>
      <c r="BY316">
        <f t="shared" si="217"/>
        <v>24.95</v>
      </c>
      <c r="BZ316">
        <f t="shared" si="218"/>
        <v>21.08</v>
      </c>
      <c r="CA316">
        <f t="shared" si="218"/>
        <v>20.87</v>
      </c>
      <c r="CB316">
        <f t="shared" si="219"/>
        <v>1.62</v>
      </c>
      <c r="CC316">
        <f t="shared" si="219"/>
        <v>1.48</v>
      </c>
      <c r="CD316">
        <f t="shared" si="221"/>
        <v>5.46</v>
      </c>
      <c r="CE316">
        <f t="shared" si="221"/>
        <v>5.96</v>
      </c>
      <c r="CF316">
        <f t="shared" si="220"/>
        <v>25.9</v>
      </c>
      <c r="CG316">
        <f t="shared" si="220"/>
        <v>28.6</v>
      </c>
      <c r="CH316" s="20" t="b">
        <f t="shared" si="215"/>
        <v>1</v>
      </c>
    </row>
    <row r="317" spans="1:86" x14ac:dyDescent="0.25">
      <c r="A317" s="31" t="s">
        <v>392</v>
      </c>
      <c r="B317" s="31" t="s">
        <v>183</v>
      </c>
      <c r="C317" s="32">
        <v>10774</v>
      </c>
      <c r="D317" s="32" t="b">
        <f t="shared" si="180"/>
        <v>1</v>
      </c>
      <c r="E317" s="32" t="b">
        <f t="shared" si="180"/>
        <v>1</v>
      </c>
      <c r="F317" s="4">
        <v>19.989999999999998</v>
      </c>
      <c r="G317" s="5">
        <v>19.989999999999998</v>
      </c>
      <c r="H317" s="6">
        <f t="shared" si="181"/>
        <v>0</v>
      </c>
      <c r="I317" s="7">
        <f t="shared" si="182"/>
        <v>0</v>
      </c>
      <c r="J317" s="8">
        <v>19.989999999999998</v>
      </c>
      <c r="K317" s="5">
        <v>19.989999999999998</v>
      </c>
      <c r="L317" s="6">
        <f t="shared" si="183"/>
        <v>0</v>
      </c>
      <c r="M317" s="7">
        <f t="shared" si="184"/>
        <v>0</v>
      </c>
      <c r="N317" s="8">
        <v>22.99</v>
      </c>
      <c r="O317" s="5">
        <v>21.99</v>
      </c>
      <c r="P317" s="6">
        <f t="shared" si="185"/>
        <v>-1</v>
      </c>
      <c r="Q317" s="7">
        <f t="shared" si="186"/>
        <v>-4.3</v>
      </c>
      <c r="R317" s="8">
        <v>24.95</v>
      </c>
      <c r="S317" s="5">
        <v>24.95</v>
      </c>
      <c r="T317" s="6">
        <f t="shared" si="187"/>
        <v>0</v>
      </c>
      <c r="U317" s="7">
        <f t="shared" si="188"/>
        <v>0</v>
      </c>
      <c r="V317" s="8">
        <v>19.989999999999998</v>
      </c>
      <c r="W317" s="5">
        <v>19.989999999999998</v>
      </c>
      <c r="X317" s="6">
        <f t="shared" si="189"/>
        <v>0</v>
      </c>
      <c r="Y317" s="7">
        <f t="shared" si="190"/>
        <v>0</v>
      </c>
      <c r="Z317" s="8">
        <v>21.99</v>
      </c>
      <c r="AA317" s="5">
        <v>21.99</v>
      </c>
      <c r="AB317" s="6">
        <f t="shared" si="191"/>
        <v>0</v>
      </c>
      <c r="AC317" s="7">
        <f t="shared" si="192"/>
        <v>0</v>
      </c>
      <c r="AD317" s="8">
        <v>19.989999999999998</v>
      </c>
      <c r="AE317" s="5">
        <v>19.989999999999998</v>
      </c>
      <c r="AF317" s="6">
        <f t="shared" si="193"/>
        <v>0</v>
      </c>
      <c r="AG317" s="7">
        <f t="shared" si="194"/>
        <v>0</v>
      </c>
      <c r="AH317" s="8">
        <v>19.989999999999998</v>
      </c>
      <c r="AI317" s="5">
        <v>19.989999999999998</v>
      </c>
      <c r="AJ317" s="6">
        <f t="shared" si="195"/>
        <v>0</v>
      </c>
      <c r="AK317" s="7">
        <f t="shared" si="196"/>
        <v>0</v>
      </c>
      <c r="AL317" s="8">
        <v>22.99</v>
      </c>
      <c r="AM317" s="5">
        <v>21.99</v>
      </c>
      <c r="AN317" s="6">
        <f t="shared" si="197"/>
        <v>-1</v>
      </c>
      <c r="AO317" s="7">
        <f t="shared" si="198"/>
        <v>-4.3</v>
      </c>
      <c r="AP317" s="8">
        <v>22.99</v>
      </c>
      <c r="AQ317" s="5">
        <v>21.99</v>
      </c>
      <c r="AR317" s="6">
        <f t="shared" si="199"/>
        <v>-1</v>
      </c>
      <c r="AS317" s="7">
        <f t="shared" si="200"/>
        <v>-4.3</v>
      </c>
      <c r="AT317" s="8">
        <v>19.989999999999998</v>
      </c>
      <c r="AU317" s="5">
        <v>19.989999999999998</v>
      </c>
      <c r="AV317" s="6">
        <f t="shared" si="201"/>
        <v>0</v>
      </c>
      <c r="AW317" s="7">
        <f t="shared" si="202"/>
        <v>0</v>
      </c>
      <c r="AX317" s="8">
        <v>19.989999999999998</v>
      </c>
      <c r="AY317" s="5">
        <v>19.989999999999998</v>
      </c>
      <c r="AZ317" s="6">
        <f t="shared" si="203"/>
        <v>0</v>
      </c>
      <c r="BA317" s="7">
        <f t="shared" si="204"/>
        <v>0</v>
      </c>
      <c r="BB317" s="8">
        <v>19.989999999999998</v>
      </c>
      <c r="BC317" s="5">
        <v>19.989999999999998</v>
      </c>
      <c r="BD317" s="6">
        <f t="shared" si="205"/>
        <v>0</v>
      </c>
      <c r="BE317" s="7">
        <f t="shared" si="206"/>
        <v>0</v>
      </c>
      <c r="BF317" s="8">
        <v>19.989999999999998</v>
      </c>
      <c r="BG317" s="5">
        <v>19.989999999999998</v>
      </c>
      <c r="BH317" s="6">
        <f t="shared" si="207"/>
        <v>0</v>
      </c>
      <c r="BI317" s="7">
        <f t="shared" si="208"/>
        <v>0</v>
      </c>
      <c r="BJ317" s="8">
        <v>19.489999999999998</v>
      </c>
      <c r="BK317" s="5">
        <v>18.989999999999998</v>
      </c>
      <c r="BL317" s="6">
        <f t="shared" si="209"/>
        <v>-0.5</v>
      </c>
      <c r="BM317" s="7">
        <f t="shared" si="210"/>
        <v>-2.6</v>
      </c>
      <c r="BN317" s="8">
        <v>22.99</v>
      </c>
      <c r="BO317" s="5">
        <v>22.99</v>
      </c>
      <c r="BP317" s="6">
        <f t="shared" si="211"/>
        <v>0</v>
      </c>
      <c r="BQ317" s="7">
        <f t="shared" si="212"/>
        <v>0</v>
      </c>
      <c r="BR317" s="8">
        <v>19.989999999999998</v>
      </c>
      <c r="BS317" s="5">
        <v>19.989999999999998</v>
      </c>
      <c r="BT317" s="6">
        <f t="shared" si="213"/>
        <v>0</v>
      </c>
      <c r="BU317" s="7">
        <f t="shared" si="214"/>
        <v>0</v>
      </c>
      <c r="BV317">
        <f t="shared" si="216"/>
        <v>19.489999999999998</v>
      </c>
      <c r="BW317">
        <f t="shared" si="216"/>
        <v>18.989999999999998</v>
      </c>
      <c r="BX317">
        <f t="shared" si="217"/>
        <v>24.95</v>
      </c>
      <c r="BY317">
        <f t="shared" si="217"/>
        <v>24.95</v>
      </c>
      <c r="BZ317">
        <f t="shared" si="218"/>
        <v>21.08</v>
      </c>
      <c r="CA317">
        <f t="shared" si="218"/>
        <v>20.87</v>
      </c>
      <c r="CB317">
        <f t="shared" si="219"/>
        <v>1.62</v>
      </c>
      <c r="CC317">
        <f t="shared" si="219"/>
        <v>1.48</v>
      </c>
      <c r="CD317">
        <f t="shared" si="221"/>
        <v>5.46</v>
      </c>
      <c r="CE317">
        <f t="shared" si="221"/>
        <v>5.96</v>
      </c>
      <c r="CF317">
        <f t="shared" si="220"/>
        <v>25.9</v>
      </c>
      <c r="CG317">
        <f t="shared" si="220"/>
        <v>28.6</v>
      </c>
      <c r="CH317" s="20" t="b">
        <f t="shared" si="215"/>
        <v>1</v>
      </c>
    </row>
    <row r="318" spans="1:86" x14ac:dyDescent="0.25">
      <c r="A318" s="31" t="s">
        <v>393</v>
      </c>
      <c r="B318" s="31" t="s">
        <v>183</v>
      </c>
      <c r="C318" s="32">
        <v>10775</v>
      </c>
      <c r="D318" s="32" t="b">
        <f t="shared" si="180"/>
        <v>1</v>
      </c>
      <c r="E318" s="32" t="b">
        <f t="shared" si="180"/>
        <v>1</v>
      </c>
      <c r="F318" s="4">
        <v>34.99</v>
      </c>
      <c r="G318" s="5">
        <v>29.99</v>
      </c>
      <c r="H318" s="6">
        <f t="shared" si="181"/>
        <v>-5.0000000000000036</v>
      </c>
      <c r="I318" s="7">
        <f t="shared" si="182"/>
        <v>-14.3</v>
      </c>
      <c r="J318" s="8">
        <v>29.99</v>
      </c>
      <c r="K318" s="5">
        <v>29.99</v>
      </c>
      <c r="L318" s="6">
        <f t="shared" si="183"/>
        <v>0</v>
      </c>
      <c r="M318" s="7">
        <f t="shared" si="184"/>
        <v>0</v>
      </c>
      <c r="N318" s="8">
        <v>34.99</v>
      </c>
      <c r="O318" s="5">
        <v>32.99</v>
      </c>
      <c r="P318" s="6">
        <f t="shared" si="185"/>
        <v>-2</v>
      </c>
      <c r="Q318" s="7">
        <f t="shared" si="186"/>
        <v>-5.7</v>
      </c>
      <c r="R318" s="8">
        <v>34.950000000000003</v>
      </c>
      <c r="S318" s="5">
        <v>34.950000000000003</v>
      </c>
      <c r="T318" s="6">
        <f t="shared" si="187"/>
        <v>0</v>
      </c>
      <c r="U318" s="7">
        <f t="shared" si="188"/>
        <v>0</v>
      </c>
      <c r="V318" s="8">
        <v>29.99</v>
      </c>
      <c r="W318" s="5">
        <v>29.99</v>
      </c>
      <c r="X318" s="6">
        <f t="shared" si="189"/>
        <v>0</v>
      </c>
      <c r="Y318" s="7">
        <f t="shared" si="190"/>
        <v>0</v>
      </c>
      <c r="Z318" s="8">
        <v>32.99</v>
      </c>
      <c r="AA318" s="5">
        <v>32.99</v>
      </c>
      <c r="AB318" s="6">
        <f t="shared" si="191"/>
        <v>0</v>
      </c>
      <c r="AC318" s="7">
        <f t="shared" si="192"/>
        <v>0</v>
      </c>
      <c r="AD318" s="8">
        <v>29.99</v>
      </c>
      <c r="AE318" s="5">
        <v>29.99</v>
      </c>
      <c r="AF318" s="6">
        <f t="shared" si="193"/>
        <v>0</v>
      </c>
      <c r="AG318" s="7">
        <f t="shared" si="194"/>
        <v>0</v>
      </c>
      <c r="AH318" s="8">
        <v>29.99</v>
      </c>
      <c r="AI318" s="5">
        <v>29.99</v>
      </c>
      <c r="AJ318" s="6">
        <f t="shared" si="195"/>
        <v>0</v>
      </c>
      <c r="AK318" s="7">
        <f t="shared" si="196"/>
        <v>0</v>
      </c>
      <c r="AL318" s="8">
        <v>34.99</v>
      </c>
      <c r="AM318" s="5">
        <v>32.99</v>
      </c>
      <c r="AN318" s="6">
        <f t="shared" si="197"/>
        <v>-2</v>
      </c>
      <c r="AO318" s="7">
        <f t="shared" si="198"/>
        <v>-5.7</v>
      </c>
      <c r="AP318" s="8">
        <v>34.99</v>
      </c>
      <c r="AQ318" s="5">
        <v>32.99</v>
      </c>
      <c r="AR318" s="6">
        <f t="shared" si="199"/>
        <v>-2</v>
      </c>
      <c r="AS318" s="7">
        <f t="shared" si="200"/>
        <v>-5.7</v>
      </c>
      <c r="AT318" s="8">
        <v>29.99</v>
      </c>
      <c r="AU318" s="5">
        <v>29.99</v>
      </c>
      <c r="AV318" s="6">
        <f t="shared" si="201"/>
        <v>0</v>
      </c>
      <c r="AW318" s="7">
        <f t="shared" si="202"/>
        <v>0</v>
      </c>
      <c r="AX318" s="8">
        <v>34.99</v>
      </c>
      <c r="AY318" s="5">
        <v>29.99</v>
      </c>
      <c r="AZ318" s="6">
        <f t="shared" si="203"/>
        <v>-5.0000000000000036</v>
      </c>
      <c r="BA318" s="7">
        <f t="shared" si="204"/>
        <v>-14.3</v>
      </c>
      <c r="BB318" s="8">
        <v>29.99</v>
      </c>
      <c r="BC318" s="5">
        <v>29.99</v>
      </c>
      <c r="BD318" s="6">
        <f t="shared" si="205"/>
        <v>0</v>
      </c>
      <c r="BE318" s="7">
        <f t="shared" si="206"/>
        <v>0</v>
      </c>
      <c r="BF318" s="8">
        <v>29.99</v>
      </c>
      <c r="BG318" s="5">
        <v>29.99</v>
      </c>
      <c r="BH318" s="6">
        <f t="shared" si="207"/>
        <v>0</v>
      </c>
      <c r="BI318" s="7">
        <f t="shared" si="208"/>
        <v>0</v>
      </c>
      <c r="BJ318" s="8">
        <v>29.49</v>
      </c>
      <c r="BK318" s="5">
        <v>27.99</v>
      </c>
      <c r="BL318" s="6">
        <f t="shared" si="209"/>
        <v>-1.5</v>
      </c>
      <c r="BM318" s="7">
        <f t="shared" si="210"/>
        <v>-5.0999999999999996</v>
      </c>
      <c r="BN318" s="8">
        <v>31.99</v>
      </c>
      <c r="BO318" s="5">
        <v>31.99</v>
      </c>
      <c r="BP318" s="6">
        <f t="shared" si="211"/>
        <v>0</v>
      </c>
      <c r="BQ318" s="7">
        <f t="shared" si="212"/>
        <v>0</v>
      </c>
      <c r="BR318" s="8">
        <v>29.99</v>
      </c>
      <c r="BS318" s="5">
        <v>29.99</v>
      </c>
      <c r="BT318" s="6">
        <f t="shared" si="213"/>
        <v>0</v>
      </c>
      <c r="BU318" s="7">
        <f t="shared" si="214"/>
        <v>0</v>
      </c>
      <c r="BV318">
        <f t="shared" si="216"/>
        <v>29.49</v>
      </c>
      <c r="BW318">
        <f t="shared" si="216"/>
        <v>27.99</v>
      </c>
      <c r="BX318">
        <f t="shared" si="217"/>
        <v>34.99</v>
      </c>
      <c r="BY318">
        <f t="shared" si="217"/>
        <v>34.950000000000003</v>
      </c>
      <c r="BZ318">
        <f t="shared" si="218"/>
        <v>32.020000000000003</v>
      </c>
      <c r="CA318">
        <f t="shared" si="218"/>
        <v>30.99</v>
      </c>
      <c r="CB318">
        <f t="shared" si="219"/>
        <v>2.34</v>
      </c>
      <c r="CC318">
        <f t="shared" si="219"/>
        <v>1.74</v>
      </c>
      <c r="CD318">
        <f t="shared" si="221"/>
        <v>5.5</v>
      </c>
      <c r="CE318">
        <f t="shared" si="221"/>
        <v>6.96</v>
      </c>
      <c r="CF318">
        <f t="shared" si="220"/>
        <v>17.2</v>
      </c>
      <c r="CG318">
        <f t="shared" si="220"/>
        <v>22.5</v>
      </c>
      <c r="CH318" s="20" t="b">
        <f t="shared" si="215"/>
        <v>1</v>
      </c>
    </row>
    <row r="319" spans="1:86" x14ac:dyDescent="0.25">
      <c r="A319" s="31" t="s">
        <v>394</v>
      </c>
      <c r="B319" s="31" t="s">
        <v>183</v>
      </c>
      <c r="C319" s="32">
        <v>10776</v>
      </c>
      <c r="D319" s="32" t="b">
        <f t="shared" si="180"/>
        <v>1</v>
      </c>
      <c r="E319" s="32" t="b">
        <f t="shared" si="180"/>
        <v>1</v>
      </c>
      <c r="F319" s="4">
        <v>54.99</v>
      </c>
      <c r="G319" s="5">
        <v>49.99</v>
      </c>
      <c r="H319" s="6">
        <f t="shared" si="181"/>
        <v>-5</v>
      </c>
      <c r="I319" s="7">
        <f t="shared" si="182"/>
        <v>-9.1</v>
      </c>
      <c r="J319" s="8">
        <v>49.99</v>
      </c>
      <c r="K319" s="5">
        <v>49.99</v>
      </c>
      <c r="L319" s="6">
        <f t="shared" si="183"/>
        <v>0</v>
      </c>
      <c r="M319" s="7">
        <f t="shared" si="184"/>
        <v>0</v>
      </c>
      <c r="N319" s="8">
        <v>59.99</v>
      </c>
      <c r="O319" s="5">
        <v>54.99</v>
      </c>
      <c r="P319" s="6">
        <f t="shared" si="185"/>
        <v>-5</v>
      </c>
      <c r="Q319" s="7">
        <f t="shared" si="186"/>
        <v>-8.3000000000000007</v>
      </c>
      <c r="R319" s="8">
        <v>59.95</v>
      </c>
      <c r="S319" s="5">
        <v>59.95</v>
      </c>
      <c r="T319" s="6">
        <f t="shared" si="187"/>
        <v>0</v>
      </c>
      <c r="U319" s="7">
        <f t="shared" si="188"/>
        <v>0</v>
      </c>
      <c r="V319" s="8">
        <v>54.99</v>
      </c>
      <c r="W319" s="5">
        <v>49.99</v>
      </c>
      <c r="X319" s="6">
        <f t="shared" si="189"/>
        <v>-5</v>
      </c>
      <c r="Y319" s="7">
        <f t="shared" si="190"/>
        <v>-9.1</v>
      </c>
      <c r="Z319" s="8">
        <v>49.99</v>
      </c>
      <c r="AA319" s="5">
        <v>49.99</v>
      </c>
      <c r="AB319" s="6">
        <f t="shared" si="191"/>
        <v>0</v>
      </c>
      <c r="AC319" s="7">
        <f t="shared" si="192"/>
        <v>0</v>
      </c>
      <c r="AD319" s="8">
        <v>49.99</v>
      </c>
      <c r="AE319" s="5">
        <v>49.99</v>
      </c>
      <c r="AF319" s="6">
        <f t="shared" si="193"/>
        <v>0</v>
      </c>
      <c r="AG319" s="7">
        <f t="shared" si="194"/>
        <v>0</v>
      </c>
      <c r="AH319" s="8">
        <v>49.99</v>
      </c>
      <c r="AI319" s="5">
        <v>49.99</v>
      </c>
      <c r="AJ319" s="6">
        <f t="shared" si="195"/>
        <v>0</v>
      </c>
      <c r="AK319" s="7">
        <f t="shared" si="196"/>
        <v>0</v>
      </c>
      <c r="AL319" s="8">
        <v>59.99</v>
      </c>
      <c r="AM319" s="5">
        <v>54.99</v>
      </c>
      <c r="AN319" s="6">
        <f t="shared" si="197"/>
        <v>-5</v>
      </c>
      <c r="AO319" s="7">
        <f t="shared" si="198"/>
        <v>-8.3000000000000007</v>
      </c>
      <c r="AP319" s="8">
        <v>59.99</v>
      </c>
      <c r="AQ319" s="5">
        <v>54.99</v>
      </c>
      <c r="AR319" s="6">
        <f t="shared" si="199"/>
        <v>-5</v>
      </c>
      <c r="AS319" s="7">
        <f t="shared" si="200"/>
        <v>-8.3000000000000007</v>
      </c>
      <c r="AT319" s="8">
        <v>49.99</v>
      </c>
      <c r="AU319" s="5">
        <v>49.99</v>
      </c>
      <c r="AV319" s="6">
        <f t="shared" si="201"/>
        <v>0</v>
      </c>
      <c r="AW319" s="7">
        <f t="shared" si="202"/>
        <v>0</v>
      </c>
      <c r="AX319" s="8">
        <v>54.99</v>
      </c>
      <c r="AY319" s="5">
        <v>49.99</v>
      </c>
      <c r="AZ319" s="6">
        <f t="shared" si="203"/>
        <v>-5</v>
      </c>
      <c r="BA319" s="7">
        <f t="shared" si="204"/>
        <v>-9.1</v>
      </c>
      <c r="BB319" s="8">
        <v>49.99</v>
      </c>
      <c r="BC319" s="5">
        <v>49.99</v>
      </c>
      <c r="BD319" s="6">
        <f t="shared" si="205"/>
        <v>0</v>
      </c>
      <c r="BE319" s="7">
        <f t="shared" si="206"/>
        <v>0</v>
      </c>
      <c r="BF319" s="8">
        <v>54.99</v>
      </c>
      <c r="BG319" s="5">
        <v>49.99</v>
      </c>
      <c r="BH319" s="6">
        <f t="shared" si="207"/>
        <v>-5</v>
      </c>
      <c r="BI319" s="7">
        <f t="shared" si="208"/>
        <v>-9.1</v>
      </c>
      <c r="BJ319" s="8">
        <v>49.99</v>
      </c>
      <c r="BK319" s="5">
        <v>49.99</v>
      </c>
      <c r="BL319" s="6">
        <f t="shared" si="209"/>
        <v>0</v>
      </c>
      <c r="BM319" s="7">
        <f t="shared" si="210"/>
        <v>0</v>
      </c>
      <c r="BN319" s="8">
        <v>54.99</v>
      </c>
      <c r="BO319" s="5">
        <v>54.99</v>
      </c>
      <c r="BP319" s="6">
        <f t="shared" si="211"/>
        <v>0</v>
      </c>
      <c r="BQ319" s="7">
        <f t="shared" si="212"/>
        <v>0</v>
      </c>
      <c r="BR319" s="8">
        <v>54.99</v>
      </c>
      <c r="BS319" s="5">
        <v>49.99</v>
      </c>
      <c r="BT319" s="6">
        <f t="shared" si="213"/>
        <v>-5</v>
      </c>
      <c r="BU319" s="7">
        <f t="shared" si="214"/>
        <v>-9.1</v>
      </c>
      <c r="BV319">
        <f t="shared" si="216"/>
        <v>49.99</v>
      </c>
      <c r="BW319">
        <f t="shared" si="216"/>
        <v>49.99</v>
      </c>
      <c r="BX319">
        <f t="shared" si="217"/>
        <v>59.99</v>
      </c>
      <c r="BY319">
        <f t="shared" si="217"/>
        <v>59.95</v>
      </c>
      <c r="BZ319">
        <f t="shared" si="218"/>
        <v>54.11</v>
      </c>
      <c r="CA319">
        <f t="shared" si="218"/>
        <v>51.75</v>
      </c>
      <c r="CB319">
        <f t="shared" si="219"/>
        <v>3.92</v>
      </c>
      <c r="CC319">
        <f t="shared" si="219"/>
        <v>2.93</v>
      </c>
      <c r="CD319">
        <f t="shared" si="221"/>
        <v>10</v>
      </c>
      <c r="CE319">
        <f t="shared" si="221"/>
        <v>9.9600000000000009</v>
      </c>
      <c r="CF319">
        <f t="shared" si="220"/>
        <v>18.5</v>
      </c>
      <c r="CG319">
        <f t="shared" si="220"/>
        <v>19.2</v>
      </c>
      <c r="CH319" s="20" t="b">
        <f t="shared" si="215"/>
        <v>1</v>
      </c>
    </row>
    <row r="320" spans="1:86" x14ac:dyDescent="0.25">
      <c r="A320" s="31" t="s">
        <v>395</v>
      </c>
      <c r="B320" s="31" t="s">
        <v>55</v>
      </c>
      <c r="C320" s="32">
        <v>10899</v>
      </c>
      <c r="D320" s="32" t="b">
        <f t="shared" si="180"/>
        <v>1</v>
      </c>
      <c r="E320" s="32" t="b">
        <f t="shared" si="180"/>
        <v>1</v>
      </c>
      <c r="F320" s="4">
        <v>54.99</v>
      </c>
      <c r="G320" s="5">
        <v>49.99</v>
      </c>
      <c r="H320" s="6">
        <f t="shared" si="181"/>
        <v>-5</v>
      </c>
      <c r="I320" s="7">
        <f t="shared" si="182"/>
        <v>-9.1</v>
      </c>
      <c r="J320" s="8">
        <v>49.99</v>
      </c>
      <c r="K320" s="5">
        <v>49.99</v>
      </c>
      <c r="L320" s="6">
        <f t="shared" si="183"/>
        <v>0</v>
      </c>
      <c r="M320" s="7">
        <f t="shared" si="184"/>
        <v>0</v>
      </c>
      <c r="N320" s="8">
        <v>59.99</v>
      </c>
      <c r="O320" s="5">
        <v>54.99</v>
      </c>
      <c r="P320" s="6">
        <f t="shared" si="185"/>
        <v>-5</v>
      </c>
      <c r="Q320" s="7">
        <f t="shared" si="186"/>
        <v>-8.3000000000000007</v>
      </c>
      <c r="R320" s="8">
        <v>59.95</v>
      </c>
      <c r="S320" s="5">
        <v>59.95</v>
      </c>
      <c r="T320" s="6">
        <f t="shared" si="187"/>
        <v>0</v>
      </c>
      <c r="U320" s="7">
        <f t="shared" si="188"/>
        <v>0</v>
      </c>
      <c r="V320" s="8">
        <v>49.99</v>
      </c>
      <c r="W320" s="5">
        <v>49.99</v>
      </c>
      <c r="X320" s="6">
        <f t="shared" si="189"/>
        <v>0</v>
      </c>
      <c r="Y320" s="7">
        <f t="shared" si="190"/>
        <v>0</v>
      </c>
      <c r="Z320" s="8">
        <v>59.99</v>
      </c>
      <c r="AA320" s="5">
        <v>59.99</v>
      </c>
      <c r="AB320" s="6">
        <f t="shared" si="191"/>
        <v>0</v>
      </c>
      <c r="AC320" s="7">
        <f t="shared" si="192"/>
        <v>0</v>
      </c>
      <c r="AD320" s="8">
        <v>52.99</v>
      </c>
      <c r="AE320" s="5">
        <v>49.99</v>
      </c>
      <c r="AF320" s="6">
        <f t="shared" si="193"/>
        <v>-3</v>
      </c>
      <c r="AG320" s="7">
        <f t="shared" si="194"/>
        <v>-5.7</v>
      </c>
      <c r="AH320" s="8">
        <v>49.99</v>
      </c>
      <c r="AI320" s="5">
        <v>49.99</v>
      </c>
      <c r="AJ320" s="6">
        <f t="shared" si="195"/>
        <v>0</v>
      </c>
      <c r="AK320" s="7">
        <f t="shared" si="196"/>
        <v>0</v>
      </c>
      <c r="AL320" s="8">
        <v>59.99</v>
      </c>
      <c r="AM320" s="5">
        <v>54.99</v>
      </c>
      <c r="AN320" s="6">
        <f t="shared" si="197"/>
        <v>-5</v>
      </c>
      <c r="AO320" s="7">
        <f t="shared" si="198"/>
        <v>-8.3000000000000007</v>
      </c>
      <c r="AP320" s="8">
        <v>59.99</v>
      </c>
      <c r="AQ320" s="5">
        <v>54.99</v>
      </c>
      <c r="AR320" s="6">
        <f t="shared" si="199"/>
        <v>-5</v>
      </c>
      <c r="AS320" s="7">
        <f t="shared" si="200"/>
        <v>-8.3000000000000007</v>
      </c>
      <c r="AT320" s="8">
        <v>54.99</v>
      </c>
      <c r="AU320" s="5">
        <v>49.99</v>
      </c>
      <c r="AV320" s="6">
        <f t="shared" si="201"/>
        <v>-5</v>
      </c>
      <c r="AW320" s="7">
        <f t="shared" si="202"/>
        <v>-9.1</v>
      </c>
      <c r="AX320" s="8">
        <v>54.99</v>
      </c>
      <c r="AY320" s="5">
        <v>49.99</v>
      </c>
      <c r="AZ320" s="6">
        <f t="shared" si="203"/>
        <v>-5</v>
      </c>
      <c r="BA320" s="7">
        <f t="shared" si="204"/>
        <v>-9.1</v>
      </c>
      <c r="BB320" s="8">
        <v>49.99</v>
      </c>
      <c r="BC320" s="5">
        <v>49.99</v>
      </c>
      <c r="BD320" s="6">
        <f t="shared" si="205"/>
        <v>0</v>
      </c>
      <c r="BE320" s="7">
        <f t="shared" si="206"/>
        <v>0</v>
      </c>
      <c r="BF320" s="8">
        <v>54.99</v>
      </c>
      <c r="BG320" s="5">
        <v>49.99</v>
      </c>
      <c r="BH320" s="6">
        <f t="shared" si="207"/>
        <v>-5</v>
      </c>
      <c r="BI320" s="7">
        <f t="shared" si="208"/>
        <v>-9.1</v>
      </c>
      <c r="BJ320" s="8">
        <v>49.99</v>
      </c>
      <c r="BK320" s="5">
        <v>49.99</v>
      </c>
      <c r="BL320" s="6">
        <f t="shared" si="209"/>
        <v>0</v>
      </c>
      <c r="BM320" s="7">
        <f t="shared" si="210"/>
        <v>0</v>
      </c>
      <c r="BN320" s="8">
        <v>54.99</v>
      </c>
      <c r="BO320" s="5">
        <v>54.99</v>
      </c>
      <c r="BP320" s="6">
        <f t="shared" si="211"/>
        <v>0</v>
      </c>
      <c r="BQ320" s="7">
        <f t="shared" si="212"/>
        <v>0</v>
      </c>
      <c r="BR320" s="8">
        <v>54.99</v>
      </c>
      <c r="BS320" s="5">
        <v>49.99</v>
      </c>
      <c r="BT320" s="6">
        <f t="shared" si="213"/>
        <v>-5</v>
      </c>
      <c r="BU320" s="7">
        <f t="shared" si="214"/>
        <v>-9.1</v>
      </c>
      <c r="BV320">
        <f t="shared" si="216"/>
        <v>49.99</v>
      </c>
      <c r="BW320">
        <f t="shared" si="216"/>
        <v>49.99</v>
      </c>
      <c r="BX320">
        <f t="shared" si="217"/>
        <v>59.99</v>
      </c>
      <c r="BY320">
        <f t="shared" si="217"/>
        <v>59.99</v>
      </c>
      <c r="BZ320">
        <f t="shared" si="218"/>
        <v>54.87</v>
      </c>
      <c r="CA320">
        <f t="shared" si="218"/>
        <v>52.34</v>
      </c>
      <c r="CB320">
        <f t="shared" si="219"/>
        <v>3.86</v>
      </c>
      <c r="CC320">
        <f t="shared" si="219"/>
        <v>3.47</v>
      </c>
      <c r="CD320">
        <f t="shared" si="221"/>
        <v>10</v>
      </c>
      <c r="CE320">
        <f t="shared" si="221"/>
        <v>10</v>
      </c>
      <c r="CF320">
        <f t="shared" si="220"/>
        <v>18.2</v>
      </c>
      <c r="CG320">
        <f t="shared" si="220"/>
        <v>19.100000000000001</v>
      </c>
      <c r="CH320" s="20" t="b">
        <f t="shared" si="215"/>
        <v>1</v>
      </c>
    </row>
    <row r="321" spans="1:86" x14ac:dyDescent="0.25">
      <c r="A321" s="31" t="s">
        <v>396</v>
      </c>
      <c r="B321" s="31" t="s">
        <v>55</v>
      </c>
      <c r="C321" s="32">
        <v>10941</v>
      </c>
      <c r="D321" s="32" t="b">
        <f t="shared" si="180"/>
        <v>1</v>
      </c>
      <c r="E321" s="32" t="b">
        <f t="shared" si="180"/>
        <v>1</v>
      </c>
      <c r="F321" s="4">
        <v>34.99</v>
      </c>
      <c r="G321" s="5">
        <v>29.99</v>
      </c>
      <c r="H321" s="6">
        <f t="shared" si="181"/>
        <v>-5.0000000000000036</v>
      </c>
      <c r="I321" s="7">
        <f t="shared" si="182"/>
        <v>-14.3</v>
      </c>
      <c r="J321" s="8">
        <v>29.99</v>
      </c>
      <c r="K321" s="5">
        <v>29.99</v>
      </c>
      <c r="L321" s="6">
        <f t="shared" si="183"/>
        <v>0</v>
      </c>
      <c r="M321" s="7">
        <f t="shared" si="184"/>
        <v>0</v>
      </c>
      <c r="N321" s="8">
        <v>34.99</v>
      </c>
      <c r="O321" s="5">
        <v>32.99</v>
      </c>
      <c r="P321" s="6">
        <f t="shared" si="185"/>
        <v>-2</v>
      </c>
      <c r="Q321" s="7">
        <f t="shared" si="186"/>
        <v>-5.7</v>
      </c>
      <c r="R321" s="8">
        <v>34.950000000000003</v>
      </c>
      <c r="S321" s="5">
        <v>34.950000000000003</v>
      </c>
      <c r="T321" s="6">
        <f t="shared" si="187"/>
        <v>0</v>
      </c>
      <c r="U321" s="7">
        <f t="shared" si="188"/>
        <v>0</v>
      </c>
      <c r="V321" s="8">
        <v>29.99</v>
      </c>
      <c r="W321" s="5">
        <v>29.99</v>
      </c>
      <c r="X321" s="6">
        <f t="shared" si="189"/>
        <v>0</v>
      </c>
      <c r="Y321" s="7">
        <f t="shared" si="190"/>
        <v>0</v>
      </c>
      <c r="Z321" s="8">
        <v>34.99</v>
      </c>
      <c r="AA321" s="5">
        <v>34.99</v>
      </c>
      <c r="AB321" s="6">
        <f t="shared" si="191"/>
        <v>0</v>
      </c>
      <c r="AC321" s="7">
        <f t="shared" si="192"/>
        <v>0</v>
      </c>
      <c r="AD321" s="8">
        <v>29.99</v>
      </c>
      <c r="AE321" s="5">
        <v>29.99</v>
      </c>
      <c r="AF321" s="6">
        <f t="shared" si="193"/>
        <v>0</v>
      </c>
      <c r="AG321" s="7">
        <f t="shared" si="194"/>
        <v>0</v>
      </c>
      <c r="AH321" s="8">
        <v>29.99</v>
      </c>
      <c r="AI321" s="5">
        <v>29.99</v>
      </c>
      <c r="AJ321" s="6">
        <f t="shared" si="195"/>
        <v>0</v>
      </c>
      <c r="AK321" s="7">
        <f t="shared" si="196"/>
        <v>0</v>
      </c>
      <c r="AL321" s="8">
        <v>34.99</v>
      </c>
      <c r="AM321" s="5">
        <v>32.99</v>
      </c>
      <c r="AN321" s="6">
        <f t="shared" si="197"/>
        <v>-2</v>
      </c>
      <c r="AO321" s="7">
        <f t="shared" si="198"/>
        <v>-5.7</v>
      </c>
      <c r="AP321" s="8">
        <v>34.99</v>
      </c>
      <c r="AQ321" s="5">
        <v>32.99</v>
      </c>
      <c r="AR321" s="6">
        <f t="shared" si="199"/>
        <v>-2</v>
      </c>
      <c r="AS321" s="7">
        <f t="shared" si="200"/>
        <v>-5.7</v>
      </c>
      <c r="AT321" s="8">
        <v>34.99</v>
      </c>
      <c r="AU321" s="5">
        <v>29.99</v>
      </c>
      <c r="AV321" s="6">
        <f t="shared" si="201"/>
        <v>-5.0000000000000036</v>
      </c>
      <c r="AW321" s="7">
        <f t="shared" si="202"/>
        <v>-14.3</v>
      </c>
      <c r="AX321" s="8">
        <v>34.99</v>
      </c>
      <c r="AY321" s="5">
        <v>29.99</v>
      </c>
      <c r="AZ321" s="6">
        <f t="shared" si="203"/>
        <v>-5.0000000000000036</v>
      </c>
      <c r="BA321" s="7">
        <f t="shared" si="204"/>
        <v>-14.3</v>
      </c>
      <c r="BB321" s="8">
        <v>29.99</v>
      </c>
      <c r="BC321" s="5">
        <v>29.99</v>
      </c>
      <c r="BD321" s="6">
        <f t="shared" si="205"/>
        <v>0</v>
      </c>
      <c r="BE321" s="7">
        <f t="shared" si="206"/>
        <v>0</v>
      </c>
      <c r="BF321" s="8">
        <v>29.99</v>
      </c>
      <c r="BG321" s="5">
        <v>29.99</v>
      </c>
      <c r="BH321" s="6">
        <f t="shared" si="207"/>
        <v>0</v>
      </c>
      <c r="BI321" s="7">
        <f t="shared" si="208"/>
        <v>0</v>
      </c>
      <c r="BJ321" s="8">
        <v>29.49</v>
      </c>
      <c r="BK321" s="5">
        <v>27.99</v>
      </c>
      <c r="BL321" s="6">
        <f t="shared" si="209"/>
        <v>-1.5</v>
      </c>
      <c r="BM321" s="7">
        <f t="shared" si="210"/>
        <v>-5.0999999999999996</v>
      </c>
      <c r="BN321" s="8">
        <v>31.99</v>
      </c>
      <c r="BO321" s="5">
        <v>31.99</v>
      </c>
      <c r="BP321" s="6">
        <f t="shared" si="211"/>
        <v>0</v>
      </c>
      <c r="BQ321" s="7">
        <f t="shared" si="212"/>
        <v>0</v>
      </c>
      <c r="BR321" s="8">
        <v>29.99</v>
      </c>
      <c r="BS321" s="5">
        <v>29.99</v>
      </c>
      <c r="BT321" s="6">
        <f t="shared" si="213"/>
        <v>0</v>
      </c>
      <c r="BU321" s="7">
        <f t="shared" si="214"/>
        <v>0</v>
      </c>
      <c r="BV321">
        <f t="shared" si="216"/>
        <v>29.49</v>
      </c>
      <c r="BW321">
        <f t="shared" si="216"/>
        <v>27.99</v>
      </c>
      <c r="BX321">
        <f t="shared" si="217"/>
        <v>34.99</v>
      </c>
      <c r="BY321">
        <f t="shared" si="217"/>
        <v>34.99</v>
      </c>
      <c r="BZ321">
        <f t="shared" si="218"/>
        <v>32.43</v>
      </c>
      <c r="CA321">
        <f t="shared" si="218"/>
        <v>31.11</v>
      </c>
      <c r="CB321">
        <f t="shared" si="219"/>
        <v>2.46</v>
      </c>
      <c r="CC321">
        <f t="shared" si="219"/>
        <v>1.93</v>
      </c>
      <c r="CD321">
        <f t="shared" si="221"/>
        <v>5.5</v>
      </c>
      <c r="CE321">
        <f t="shared" si="221"/>
        <v>7</v>
      </c>
      <c r="CF321">
        <f t="shared" si="220"/>
        <v>17</v>
      </c>
      <c r="CG321">
        <f t="shared" si="220"/>
        <v>22.5</v>
      </c>
      <c r="CH321" s="20" t="b">
        <f t="shared" si="215"/>
        <v>1</v>
      </c>
    </row>
    <row r="322" spans="1:86" x14ac:dyDescent="0.25">
      <c r="A322" s="31" t="s">
        <v>397</v>
      </c>
      <c r="B322" s="31" t="s">
        <v>55</v>
      </c>
      <c r="C322" s="32">
        <v>10942</v>
      </c>
      <c r="D322" s="32" t="b">
        <f t="shared" si="180"/>
        <v>0</v>
      </c>
      <c r="E322" s="32" t="b">
        <f t="shared" si="180"/>
        <v>0</v>
      </c>
      <c r="F322" s="4">
        <v>54.99</v>
      </c>
      <c r="G322" s="5">
        <v>49.99</v>
      </c>
      <c r="H322" s="6">
        <f t="shared" si="181"/>
        <v>-5</v>
      </c>
      <c r="I322" s="7">
        <f t="shared" si="182"/>
        <v>-9.1</v>
      </c>
      <c r="J322" s="8">
        <v>49.99</v>
      </c>
      <c r="K322" s="5">
        <v>49.99</v>
      </c>
      <c r="L322" s="6">
        <f t="shared" si="183"/>
        <v>0</v>
      </c>
      <c r="M322" s="7">
        <f t="shared" si="184"/>
        <v>0</v>
      </c>
      <c r="N322" s="8">
        <v>56.99</v>
      </c>
      <c r="O322" s="5">
        <v>54.99</v>
      </c>
      <c r="P322" s="6">
        <f t="shared" si="185"/>
        <v>-2</v>
      </c>
      <c r="Q322" s="7">
        <f t="shared" si="186"/>
        <v>-3.5</v>
      </c>
      <c r="R322" s="8">
        <v>59.95</v>
      </c>
      <c r="S322" s="5">
        <v>59.95</v>
      </c>
      <c r="T322" s="6">
        <f t="shared" si="187"/>
        <v>0</v>
      </c>
      <c r="U322" s="7">
        <f t="shared" si="188"/>
        <v>0</v>
      </c>
      <c r="V322" s="8">
        <v>49.99</v>
      </c>
      <c r="W322" s="5">
        <v>49.99</v>
      </c>
      <c r="X322" s="6">
        <f t="shared" si="189"/>
        <v>0</v>
      </c>
      <c r="Y322" s="7">
        <f t="shared" si="190"/>
        <v>0</v>
      </c>
      <c r="Z322" s="8">
        <v>54.99</v>
      </c>
      <c r="AA322" s="5">
        <v>54.99</v>
      </c>
      <c r="AB322" s="6">
        <f t="shared" si="191"/>
        <v>0</v>
      </c>
      <c r="AC322" s="7">
        <f t="shared" si="192"/>
        <v>0</v>
      </c>
      <c r="AD322" s="8">
        <v>49.99</v>
      </c>
      <c r="AE322" s="5">
        <v>49.99</v>
      </c>
      <c r="AF322" s="6">
        <f t="shared" si="193"/>
        <v>0</v>
      </c>
      <c r="AG322" s="7">
        <f t="shared" si="194"/>
        <v>0</v>
      </c>
      <c r="AH322" s="8">
        <v>49.99</v>
      </c>
      <c r="AI322" s="5"/>
      <c r="AJ322" s="6" t="str">
        <f t="shared" si="195"/>
        <v/>
      </c>
      <c r="AK322" s="7" t="str">
        <f t="shared" si="196"/>
        <v/>
      </c>
      <c r="AL322" s="8">
        <v>56.99</v>
      </c>
      <c r="AM322" s="5">
        <v>54.99</v>
      </c>
      <c r="AN322" s="6">
        <f t="shared" si="197"/>
        <v>-2</v>
      </c>
      <c r="AO322" s="7">
        <f t="shared" si="198"/>
        <v>-3.5</v>
      </c>
      <c r="AP322" s="8">
        <v>56.99</v>
      </c>
      <c r="AQ322" s="5">
        <v>54.99</v>
      </c>
      <c r="AR322" s="6">
        <f t="shared" si="199"/>
        <v>-2</v>
      </c>
      <c r="AS322" s="7">
        <f t="shared" si="200"/>
        <v>-3.5</v>
      </c>
      <c r="AT322" s="8">
        <v>49.99</v>
      </c>
      <c r="AU322" s="5">
        <v>49.99</v>
      </c>
      <c r="AV322" s="6">
        <f t="shared" si="201"/>
        <v>0</v>
      </c>
      <c r="AW322" s="7">
        <f t="shared" si="202"/>
        <v>0</v>
      </c>
      <c r="AX322" s="8">
        <v>54.99</v>
      </c>
      <c r="AY322" s="5">
        <v>49.99</v>
      </c>
      <c r="AZ322" s="6">
        <f t="shared" si="203"/>
        <v>-5</v>
      </c>
      <c r="BA322" s="7">
        <f t="shared" si="204"/>
        <v>-9.1</v>
      </c>
      <c r="BB322" s="8">
        <v>49.99</v>
      </c>
      <c r="BC322" s="5"/>
      <c r="BD322" s="6" t="str">
        <f t="shared" si="205"/>
        <v/>
      </c>
      <c r="BE322" s="7" t="str">
        <f t="shared" si="206"/>
        <v/>
      </c>
      <c r="BF322" s="8"/>
      <c r="BG322" s="5">
        <v>49.99</v>
      </c>
      <c r="BH322" s="6" t="str">
        <f t="shared" si="207"/>
        <v/>
      </c>
      <c r="BI322" s="7" t="str">
        <f t="shared" si="208"/>
        <v/>
      </c>
      <c r="BJ322" s="8">
        <v>49.99</v>
      </c>
      <c r="BK322" s="5">
        <v>49.99</v>
      </c>
      <c r="BL322" s="6">
        <f t="shared" si="209"/>
        <v>0</v>
      </c>
      <c r="BM322" s="7">
        <f t="shared" si="210"/>
        <v>0</v>
      </c>
      <c r="BN322" s="8">
        <v>54.99</v>
      </c>
      <c r="BO322" s="5">
        <v>54.99</v>
      </c>
      <c r="BP322" s="6">
        <f t="shared" si="211"/>
        <v>0</v>
      </c>
      <c r="BQ322" s="7">
        <f t="shared" si="212"/>
        <v>0</v>
      </c>
      <c r="BR322" s="8">
        <v>49.99</v>
      </c>
      <c r="BS322" s="5">
        <v>49.99</v>
      </c>
      <c r="BT322" s="6">
        <f t="shared" si="213"/>
        <v>0</v>
      </c>
      <c r="BU322" s="7">
        <f t="shared" si="214"/>
        <v>0</v>
      </c>
      <c r="BV322">
        <f t="shared" si="216"/>
        <v>49.99</v>
      </c>
      <c r="BW322">
        <f t="shared" si="216"/>
        <v>49.99</v>
      </c>
      <c r="BX322">
        <f t="shared" si="217"/>
        <v>59.95</v>
      </c>
      <c r="BY322">
        <f t="shared" si="217"/>
        <v>59.95</v>
      </c>
      <c r="BZ322">
        <f t="shared" si="218"/>
        <v>53.18</v>
      </c>
      <c r="CA322">
        <f t="shared" si="218"/>
        <v>52.32</v>
      </c>
      <c r="CB322">
        <f t="shared" si="219"/>
        <v>3.39</v>
      </c>
      <c r="CC322">
        <f t="shared" si="219"/>
        <v>3.08</v>
      </c>
      <c r="CD322">
        <f t="shared" si="221"/>
        <v>9.9600000000000009</v>
      </c>
      <c r="CE322">
        <f t="shared" si="221"/>
        <v>9.9600000000000009</v>
      </c>
      <c r="CF322">
        <f t="shared" si="220"/>
        <v>18.7</v>
      </c>
      <c r="CG322">
        <f t="shared" si="220"/>
        <v>19</v>
      </c>
      <c r="CH322" s="20" t="b">
        <f t="shared" si="215"/>
        <v>1</v>
      </c>
    </row>
    <row r="323" spans="1:86" x14ac:dyDescent="0.25">
      <c r="A323" s="31" t="s">
        <v>398</v>
      </c>
      <c r="B323" s="31" t="s">
        <v>157</v>
      </c>
      <c r="C323" s="32">
        <v>21326</v>
      </c>
      <c r="D323" s="32" t="b">
        <f t="shared" si="180"/>
        <v>1</v>
      </c>
      <c r="E323" s="32" t="b">
        <f t="shared" si="180"/>
        <v>1</v>
      </c>
      <c r="F323" s="4">
        <v>109.99</v>
      </c>
      <c r="G323" s="5">
        <v>99.99</v>
      </c>
      <c r="H323" s="6">
        <f t="shared" si="181"/>
        <v>-10</v>
      </c>
      <c r="I323" s="7">
        <f t="shared" si="182"/>
        <v>-9.1</v>
      </c>
      <c r="J323" s="8">
        <v>99.99</v>
      </c>
      <c r="K323" s="5">
        <v>99.99</v>
      </c>
      <c r="L323" s="6">
        <f t="shared" si="183"/>
        <v>0</v>
      </c>
      <c r="M323" s="7">
        <f t="shared" si="184"/>
        <v>0</v>
      </c>
      <c r="N323" s="8">
        <v>119.99</v>
      </c>
      <c r="O323" s="5">
        <v>114.99</v>
      </c>
      <c r="P323" s="6">
        <f t="shared" si="185"/>
        <v>-5</v>
      </c>
      <c r="Q323" s="7">
        <f t="shared" si="186"/>
        <v>-4.2</v>
      </c>
      <c r="R323" s="8">
        <v>129.94999999999999</v>
      </c>
      <c r="S323" s="5">
        <v>129.94999999999999</v>
      </c>
      <c r="T323" s="6">
        <f t="shared" si="187"/>
        <v>0</v>
      </c>
      <c r="U323" s="7">
        <f t="shared" si="188"/>
        <v>0</v>
      </c>
      <c r="V323" s="8">
        <v>109.99</v>
      </c>
      <c r="W323" s="5">
        <v>99.99</v>
      </c>
      <c r="X323" s="6">
        <f t="shared" si="189"/>
        <v>-10</v>
      </c>
      <c r="Y323" s="7">
        <f t="shared" si="190"/>
        <v>-9.1</v>
      </c>
      <c r="Z323" s="8">
        <v>119.99</v>
      </c>
      <c r="AA323" s="5">
        <v>119.99</v>
      </c>
      <c r="AB323" s="6">
        <f t="shared" si="191"/>
        <v>0</v>
      </c>
      <c r="AC323" s="7">
        <f t="shared" si="192"/>
        <v>0</v>
      </c>
      <c r="AD323" s="8">
        <v>99.99</v>
      </c>
      <c r="AE323" s="5">
        <v>99.99</v>
      </c>
      <c r="AF323" s="6">
        <f t="shared" si="193"/>
        <v>0</v>
      </c>
      <c r="AG323" s="7">
        <f t="shared" si="194"/>
        <v>0</v>
      </c>
      <c r="AH323" s="8">
        <v>99.99</v>
      </c>
      <c r="AI323" s="5">
        <v>99.99</v>
      </c>
      <c r="AJ323" s="6">
        <f t="shared" si="195"/>
        <v>0</v>
      </c>
      <c r="AK323" s="7">
        <f t="shared" si="196"/>
        <v>0</v>
      </c>
      <c r="AL323" s="8">
        <v>119.99</v>
      </c>
      <c r="AM323" s="5">
        <v>114.99</v>
      </c>
      <c r="AN323" s="6">
        <f t="shared" si="197"/>
        <v>-5</v>
      </c>
      <c r="AO323" s="7">
        <f t="shared" si="198"/>
        <v>-4.2</v>
      </c>
      <c r="AP323" s="8">
        <v>119.99</v>
      </c>
      <c r="AQ323" s="5">
        <v>114.99</v>
      </c>
      <c r="AR323" s="6">
        <f t="shared" si="199"/>
        <v>-5</v>
      </c>
      <c r="AS323" s="7">
        <f t="shared" si="200"/>
        <v>-4.2</v>
      </c>
      <c r="AT323" s="8">
        <v>109.99</v>
      </c>
      <c r="AU323" s="5">
        <v>99.99</v>
      </c>
      <c r="AV323" s="6">
        <f t="shared" si="201"/>
        <v>-10</v>
      </c>
      <c r="AW323" s="7">
        <f t="shared" si="202"/>
        <v>-9.1</v>
      </c>
      <c r="AX323" s="8">
        <v>109.99</v>
      </c>
      <c r="AY323" s="5">
        <v>99.99</v>
      </c>
      <c r="AZ323" s="6">
        <f t="shared" si="203"/>
        <v>-10</v>
      </c>
      <c r="BA323" s="7">
        <f t="shared" si="204"/>
        <v>-9.1</v>
      </c>
      <c r="BB323" s="8">
        <v>99.99</v>
      </c>
      <c r="BC323" s="5">
        <v>99.99</v>
      </c>
      <c r="BD323" s="6">
        <f t="shared" si="205"/>
        <v>0</v>
      </c>
      <c r="BE323" s="7">
        <f t="shared" si="206"/>
        <v>0</v>
      </c>
      <c r="BF323" s="8">
        <v>109.99</v>
      </c>
      <c r="BG323" s="5">
        <v>99.99</v>
      </c>
      <c r="BH323" s="6">
        <f t="shared" si="207"/>
        <v>-10</v>
      </c>
      <c r="BI323" s="7">
        <f t="shared" si="208"/>
        <v>-9.1</v>
      </c>
      <c r="BJ323" s="8">
        <v>99.99</v>
      </c>
      <c r="BK323" s="5">
        <v>99.99</v>
      </c>
      <c r="BL323" s="6">
        <f t="shared" si="209"/>
        <v>0</v>
      </c>
      <c r="BM323" s="7">
        <f t="shared" si="210"/>
        <v>0</v>
      </c>
      <c r="BN323" s="8">
        <v>109.99</v>
      </c>
      <c r="BO323" s="5">
        <v>109.99</v>
      </c>
      <c r="BP323" s="6">
        <f t="shared" si="211"/>
        <v>0</v>
      </c>
      <c r="BQ323" s="7">
        <f t="shared" si="212"/>
        <v>0</v>
      </c>
      <c r="BR323" s="8">
        <v>109.99</v>
      </c>
      <c r="BS323" s="5">
        <v>99.99</v>
      </c>
      <c r="BT323" s="6">
        <f t="shared" si="213"/>
        <v>-10</v>
      </c>
      <c r="BU323" s="7">
        <f t="shared" si="214"/>
        <v>-9.1</v>
      </c>
      <c r="BV323">
        <f t="shared" si="216"/>
        <v>99.99</v>
      </c>
      <c r="BW323">
        <f t="shared" si="216"/>
        <v>99.99</v>
      </c>
      <c r="BX323">
        <f t="shared" si="217"/>
        <v>129.94999999999999</v>
      </c>
      <c r="BY323">
        <f t="shared" si="217"/>
        <v>129.94999999999999</v>
      </c>
      <c r="BZ323">
        <f t="shared" si="218"/>
        <v>110.58</v>
      </c>
      <c r="CA323">
        <f t="shared" si="218"/>
        <v>106.16</v>
      </c>
      <c r="CB323">
        <f t="shared" si="219"/>
        <v>8.7200000000000006</v>
      </c>
      <c r="CC323">
        <f t="shared" si="219"/>
        <v>9.15</v>
      </c>
      <c r="CD323">
        <f t="shared" si="221"/>
        <v>29.96</v>
      </c>
      <c r="CE323">
        <f t="shared" si="221"/>
        <v>29.96</v>
      </c>
      <c r="CF323">
        <f t="shared" si="220"/>
        <v>27.1</v>
      </c>
      <c r="CG323">
        <f t="shared" si="220"/>
        <v>28.2</v>
      </c>
      <c r="CH323" s="20" t="b">
        <f t="shared" si="215"/>
        <v>1</v>
      </c>
    </row>
    <row r="324" spans="1:86" x14ac:dyDescent="0.25">
      <c r="A324" s="31" t="s">
        <v>399</v>
      </c>
      <c r="B324" s="31" t="s">
        <v>155</v>
      </c>
      <c r="C324" s="32">
        <v>31202</v>
      </c>
      <c r="D324" s="32" t="b">
        <f t="shared" si="180"/>
        <v>1</v>
      </c>
      <c r="E324" s="32" t="b">
        <f t="shared" si="180"/>
        <v>1</v>
      </c>
      <c r="F324" s="4">
        <v>129.99</v>
      </c>
      <c r="G324" s="5">
        <v>119.99</v>
      </c>
      <c r="H324" s="6">
        <f t="shared" si="181"/>
        <v>-10.000000000000014</v>
      </c>
      <c r="I324" s="7">
        <f t="shared" si="182"/>
        <v>-7.7</v>
      </c>
      <c r="J324" s="8">
        <v>119.99</v>
      </c>
      <c r="K324" s="5">
        <v>119.99</v>
      </c>
      <c r="L324" s="6">
        <f t="shared" si="183"/>
        <v>0</v>
      </c>
      <c r="M324" s="7">
        <f t="shared" si="184"/>
        <v>0</v>
      </c>
      <c r="N324" s="8">
        <v>129.99</v>
      </c>
      <c r="O324" s="5">
        <v>129.99</v>
      </c>
      <c r="P324" s="6">
        <f t="shared" si="185"/>
        <v>0</v>
      </c>
      <c r="Q324" s="7">
        <f t="shared" si="186"/>
        <v>0</v>
      </c>
      <c r="R324" s="8">
        <v>149.94999999999999</v>
      </c>
      <c r="S324" s="5">
        <v>149.94999999999999</v>
      </c>
      <c r="T324" s="6">
        <f t="shared" si="187"/>
        <v>0</v>
      </c>
      <c r="U324" s="7">
        <f t="shared" si="188"/>
        <v>0</v>
      </c>
      <c r="V324" s="8">
        <v>119.99</v>
      </c>
      <c r="W324" s="5">
        <v>119.99</v>
      </c>
      <c r="X324" s="6">
        <f t="shared" si="189"/>
        <v>0</v>
      </c>
      <c r="Y324" s="7">
        <f t="shared" si="190"/>
        <v>0</v>
      </c>
      <c r="Z324" s="8">
        <v>129.99</v>
      </c>
      <c r="AA324" s="5">
        <v>129.99</v>
      </c>
      <c r="AB324" s="6">
        <f t="shared" si="191"/>
        <v>0</v>
      </c>
      <c r="AC324" s="7">
        <f t="shared" si="192"/>
        <v>0</v>
      </c>
      <c r="AD324" s="8">
        <v>124.99</v>
      </c>
      <c r="AE324" s="5">
        <v>119.99</v>
      </c>
      <c r="AF324" s="6">
        <f t="shared" si="193"/>
        <v>-5</v>
      </c>
      <c r="AG324" s="7">
        <f t="shared" si="194"/>
        <v>-4</v>
      </c>
      <c r="AH324" s="8">
        <v>119.99</v>
      </c>
      <c r="AI324" s="5">
        <v>119.99</v>
      </c>
      <c r="AJ324" s="6">
        <f t="shared" si="195"/>
        <v>0</v>
      </c>
      <c r="AK324" s="7">
        <f t="shared" si="196"/>
        <v>0</v>
      </c>
      <c r="AL324" s="8">
        <v>129.99</v>
      </c>
      <c r="AM324" s="5">
        <v>129.99</v>
      </c>
      <c r="AN324" s="6">
        <f t="shared" si="197"/>
        <v>0</v>
      </c>
      <c r="AO324" s="7">
        <f t="shared" si="198"/>
        <v>0</v>
      </c>
      <c r="AP324" s="8">
        <v>129.99</v>
      </c>
      <c r="AQ324" s="5">
        <v>129.99</v>
      </c>
      <c r="AR324" s="6">
        <f t="shared" si="199"/>
        <v>0</v>
      </c>
      <c r="AS324" s="7">
        <f t="shared" si="200"/>
        <v>0</v>
      </c>
      <c r="AT324" s="8">
        <v>129.99</v>
      </c>
      <c r="AU324" s="5">
        <v>119.99</v>
      </c>
      <c r="AV324" s="6">
        <f t="shared" si="201"/>
        <v>-10.000000000000014</v>
      </c>
      <c r="AW324" s="7">
        <f t="shared" si="202"/>
        <v>-7.7</v>
      </c>
      <c r="AX324" s="8">
        <v>129.99</v>
      </c>
      <c r="AY324" s="5">
        <v>119.99</v>
      </c>
      <c r="AZ324" s="6">
        <f t="shared" si="203"/>
        <v>-10.000000000000014</v>
      </c>
      <c r="BA324" s="7">
        <f t="shared" si="204"/>
        <v>-7.7</v>
      </c>
      <c r="BB324" s="8">
        <v>119.99</v>
      </c>
      <c r="BC324" s="5">
        <v>119.99</v>
      </c>
      <c r="BD324" s="6">
        <f t="shared" si="205"/>
        <v>0</v>
      </c>
      <c r="BE324" s="7">
        <f t="shared" si="206"/>
        <v>0</v>
      </c>
      <c r="BF324" s="8">
        <v>119.99</v>
      </c>
      <c r="BG324" s="5">
        <v>119.99</v>
      </c>
      <c r="BH324" s="6">
        <f t="shared" si="207"/>
        <v>0</v>
      </c>
      <c r="BI324" s="7">
        <f t="shared" si="208"/>
        <v>0</v>
      </c>
      <c r="BJ324" s="8">
        <v>127.99</v>
      </c>
      <c r="BK324" s="5">
        <v>124.99</v>
      </c>
      <c r="BL324" s="6">
        <f t="shared" si="209"/>
        <v>-3</v>
      </c>
      <c r="BM324" s="7">
        <f t="shared" si="210"/>
        <v>-2.2999999999999998</v>
      </c>
      <c r="BN324" s="8">
        <v>129.99</v>
      </c>
      <c r="BO324" s="5">
        <v>129.99</v>
      </c>
      <c r="BP324" s="6">
        <f t="shared" si="211"/>
        <v>0</v>
      </c>
      <c r="BQ324" s="7">
        <f t="shared" si="212"/>
        <v>0</v>
      </c>
      <c r="BR324" s="8">
        <v>119.99</v>
      </c>
      <c r="BS324" s="5">
        <v>119.99</v>
      </c>
      <c r="BT324" s="6">
        <f t="shared" si="213"/>
        <v>0</v>
      </c>
      <c r="BU324" s="7">
        <f t="shared" si="214"/>
        <v>0</v>
      </c>
      <c r="BV324">
        <f t="shared" si="216"/>
        <v>119.99</v>
      </c>
      <c r="BW324">
        <f t="shared" si="216"/>
        <v>119.99</v>
      </c>
      <c r="BX324">
        <f t="shared" si="217"/>
        <v>149.94999999999999</v>
      </c>
      <c r="BY324">
        <f t="shared" si="217"/>
        <v>149.94999999999999</v>
      </c>
      <c r="BZ324">
        <f t="shared" si="218"/>
        <v>127.22</v>
      </c>
      <c r="CA324">
        <f t="shared" si="218"/>
        <v>124.99</v>
      </c>
      <c r="CB324">
        <f t="shared" si="219"/>
        <v>7.26</v>
      </c>
      <c r="CC324">
        <f t="shared" si="219"/>
        <v>7.66</v>
      </c>
      <c r="CD324">
        <f t="shared" si="221"/>
        <v>29.96</v>
      </c>
      <c r="CE324">
        <f t="shared" si="221"/>
        <v>29.96</v>
      </c>
      <c r="CF324">
        <f t="shared" si="220"/>
        <v>23.5</v>
      </c>
      <c r="CG324">
        <f t="shared" si="220"/>
        <v>24</v>
      </c>
      <c r="CH324" s="20" t="b">
        <f t="shared" si="215"/>
        <v>1</v>
      </c>
    </row>
    <row r="325" spans="1:86" x14ac:dyDescent="0.25">
      <c r="A325" s="31" t="s">
        <v>400</v>
      </c>
      <c r="B325" s="31" t="s">
        <v>303</v>
      </c>
      <c r="C325" s="32">
        <v>40377</v>
      </c>
      <c r="D325" s="32" t="b">
        <f t="shared" ref="D325:E388" si="222">IF(AND(F325&lt;&gt;"",J325&lt;&gt;"",N325&lt;&gt;"",R325&lt;&gt;"",V325&lt;&gt;"",Z325&lt;&gt;"",AD325&lt;&gt;"",AH325&lt;&gt;"",AL325&lt;&gt;"",AP325&lt;&gt;"",AT325&lt;&gt;"",AX325&lt;&gt;"",BB325&lt;&gt;"",BF325&lt;&gt;"",BJ325&lt;&gt;"",BN325&lt;&gt;"",BR325&lt;&gt;""),TRUE,FALSE)</f>
        <v>1</v>
      </c>
      <c r="E325" s="32" t="b">
        <f t="shared" si="222"/>
        <v>1</v>
      </c>
      <c r="F325" s="4">
        <v>9.99</v>
      </c>
      <c r="G325" s="5">
        <v>9.99</v>
      </c>
      <c r="H325" s="6">
        <f t="shared" ref="H325:H388" si="223">IF(AND(F325&gt;0,G325&gt;0),G325-F325,"")</f>
        <v>0</v>
      </c>
      <c r="I325" s="7">
        <f t="shared" ref="I325:I388" si="224">IF(AND(F325&gt;0,G325&gt;0),ROUND(100*(G325/F325-1),1),"")</f>
        <v>0</v>
      </c>
      <c r="J325" s="8">
        <v>9.99</v>
      </c>
      <c r="K325" s="5">
        <v>9.99</v>
      </c>
      <c r="L325" s="6">
        <f t="shared" ref="L325:L388" si="225">IF(AND(J325&gt;0,K325&gt;0),K325-J325,"")</f>
        <v>0</v>
      </c>
      <c r="M325" s="7">
        <f t="shared" ref="M325:M388" si="226">IF(AND(J325&gt;0,K325&gt;0),ROUND(100*(K325/J325-1),1),"")</f>
        <v>0</v>
      </c>
      <c r="N325" s="8">
        <v>12.99</v>
      </c>
      <c r="O325" s="5">
        <v>12.99</v>
      </c>
      <c r="P325" s="6">
        <f t="shared" ref="P325:P388" si="227">IF(AND(N325&gt;0,O325&gt;0),O325-N325,"")</f>
        <v>0</v>
      </c>
      <c r="Q325" s="7">
        <f t="shared" ref="Q325:Q388" si="228">IF(AND(N325&gt;0,O325&gt;0),ROUND(100*(O325/N325-1),1),"")</f>
        <v>0</v>
      </c>
      <c r="R325" s="8">
        <v>12.95</v>
      </c>
      <c r="S325" s="5">
        <v>12.95</v>
      </c>
      <c r="T325" s="6">
        <f t="shared" ref="T325:T388" si="229">IF(AND(R325&gt;0,S325&gt;0),S325-R325,"")</f>
        <v>0</v>
      </c>
      <c r="U325" s="7">
        <f t="shared" ref="U325:U388" si="230">IF(AND(R325&gt;0,S325&gt;0),ROUND(100*(S325/R325-1),1),"")</f>
        <v>0</v>
      </c>
      <c r="V325" s="8">
        <v>9.99</v>
      </c>
      <c r="W325" s="5">
        <v>9.99</v>
      </c>
      <c r="X325" s="6">
        <f t="shared" ref="X325:X388" si="231">IF(AND(V325&gt;0,W325&gt;0),W325-V325,"")</f>
        <v>0</v>
      </c>
      <c r="Y325" s="7">
        <f t="shared" ref="Y325:Y388" si="232">IF(AND(V325&gt;0,W325&gt;0),ROUND(100*(W325/V325-1),1),"")</f>
        <v>0</v>
      </c>
      <c r="Z325" s="8">
        <v>12.99</v>
      </c>
      <c r="AA325" s="5">
        <v>12.99</v>
      </c>
      <c r="AB325" s="6">
        <f t="shared" ref="AB325:AB388" si="233">IF(AND(Z325&gt;0,AA325&gt;0),AA325-Z325,"")</f>
        <v>0</v>
      </c>
      <c r="AC325" s="7">
        <f t="shared" ref="AC325:AC388" si="234">IF(AND(Z325&gt;0,AA325&gt;0),ROUND(100*(AA325/Z325-1),1),"")</f>
        <v>0</v>
      </c>
      <c r="AD325" s="8">
        <v>9.99</v>
      </c>
      <c r="AE325" s="5">
        <v>9.99</v>
      </c>
      <c r="AF325" s="6">
        <f t="shared" ref="AF325:AF388" si="235">IF(AND(AD325&gt;0,AE325&gt;0),AE325-AD325,"")</f>
        <v>0</v>
      </c>
      <c r="AG325" s="7">
        <f t="shared" ref="AG325:AG388" si="236">IF(AND(AD325&gt;0,AE325&gt;0),ROUND(100*(AE325/AD325-1),1),"")</f>
        <v>0</v>
      </c>
      <c r="AH325" s="8">
        <v>9.99</v>
      </c>
      <c r="AI325" s="5">
        <v>9.99</v>
      </c>
      <c r="AJ325" s="6">
        <f t="shared" ref="AJ325:AJ388" si="237">IF(AND(AH325&gt;0,AI325&gt;0),AI325-AH325,"")</f>
        <v>0</v>
      </c>
      <c r="AK325" s="7">
        <f t="shared" ref="AK325:AK388" si="238">IF(AND(AH325&gt;0,AI325&gt;0),ROUND(100*(AI325/AH325-1),1),"")</f>
        <v>0</v>
      </c>
      <c r="AL325" s="8">
        <v>12.99</v>
      </c>
      <c r="AM325" s="5">
        <v>12.99</v>
      </c>
      <c r="AN325" s="6">
        <f t="shared" ref="AN325:AN388" si="239">IF(AND(AL325&gt;0,AM325&gt;0),AM325-AL325,"")</f>
        <v>0</v>
      </c>
      <c r="AO325" s="7">
        <f t="shared" ref="AO325:AO388" si="240">IF(AND(AL325&gt;0,AM325&gt;0),ROUND(100*(AM325/AL325-1),1),"")</f>
        <v>0</v>
      </c>
      <c r="AP325" s="8">
        <v>12.99</v>
      </c>
      <c r="AQ325" s="5">
        <v>12.99</v>
      </c>
      <c r="AR325" s="6">
        <f t="shared" ref="AR325:AR388" si="241">IF(AND(AP325&gt;0,AQ325&gt;0),AQ325-AP325,"")</f>
        <v>0</v>
      </c>
      <c r="AS325" s="7">
        <f t="shared" ref="AS325:AS388" si="242">IF(AND(AP325&gt;0,AQ325&gt;0),ROUND(100*(AQ325/AP325-1),1),"")</f>
        <v>0</v>
      </c>
      <c r="AT325" s="8">
        <v>9.99</v>
      </c>
      <c r="AU325" s="5">
        <v>9.99</v>
      </c>
      <c r="AV325" s="6">
        <f t="shared" ref="AV325:AV388" si="243">IF(AND(AT325&gt;0,AU325&gt;0),AU325-AT325,"")</f>
        <v>0</v>
      </c>
      <c r="AW325" s="7">
        <f t="shared" ref="AW325:AW388" si="244">IF(AND(AT325&gt;0,AU325&gt;0),ROUND(100*(AU325/AT325-1),1),"")</f>
        <v>0</v>
      </c>
      <c r="AX325" s="8">
        <v>9.99</v>
      </c>
      <c r="AY325" s="5">
        <v>9.99</v>
      </c>
      <c r="AZ325" s="6">
        <f t="shared" ref="AZ325:AZ388" si="245">IF(AND(AX325&gt;0,AY325&gt;0),AY325-AX325,"")</f>
        <v>0</v>
      </c>
      <c r="BA325" s="7">
        <f t="shared" ref="BA325:BA388" si="246">IF(AND(AX325&gt;0,AY325&gt;0),ROUND(100*(AY325/AX325-1),1),"")</f>
        <v>0</v>
      </c>
      <c r="BB325" s="8">
        <v>9.99</v>
      </c>
      <c r="BC325" s="5">
        <v>9.99</v>
      </c>
      <c r="BD325" s="6">
        <f t="shared" ref="BD325:BD388" si="247">IF(AND(BB325&gt;0,BC325&gt;0),BC325-BB325,"")</f>
        <v>0</v>
      </c>
      <c r="BE325" s="7">
        <f t="shared" ref="BE325:BE388" si="248">IF(AND(BB325&gt;0,BC325&gt;0),ROUND(100*(BC325/BB325-1),1),"")</f>
        <v>0</v>
      </c>
      <c r="BF325" s="8">
        <v>9.99</v>
      </c>
      <c r="BG325" s="5">
        <v>9.99</v>
      </c>
      <c r="BH325" s="6">
        <f t="shared" ref="BH325:BH388" si="249">IF(AND(BF325&gt;0,BG325&gt;0),BG325-BF325,"")</f>
        <v>0</v>
      </c>
      <c r="BI325" s="7">
        <f t="shared" ref="BI325:BI388" si="250">IF(AND(BF325&gt;0,BG325&gt;0),ROUND(100*(BG325/BF325-1),1),"")</f>
        <v>0</v>
      </c>
      <c r="BJ325" s="8">
        <v>9.99</v>
      </c>
      <c r="BK325" s="5">
        <v>9.99</v>
      </c>
      <c r="BL325" s="6">
        <f t="shared" ref="BL325:BL388" si="251">IF(AND(BJ325&gt;0,BK325&gt;0),BK325-BJ325,"")</f>
        <v>0</v>
      </c>
      <c r="BM325" s="7">
        <f t="shared" ref="BM325:BM388" si="252">IF(AND(BJ325&gt;0,BK325&gt;0),ROUND(100*(BK325/BJ325-1),1),"")</f>
        <v>0</v>
      </c>
      <c r="BN325" s="8">
        <v>9.99</v>
      </c>
      <c r="BO325" s="5">
        <v>9.99</v>
      </c>
      <c r="BP325" s="6">
        <f t="shared" ref="BP325:BP388" si="253">IF(AND(BN325&gt;0,BO325&gt;0),BO325-BN325,"")</f>
        <v>0</v>
      </c>
      <c r="BQ325" s="7">
        <f t="shared" ref="BQ325:BQ388" si="254">IF(AND(BN325&gt;0,BO325&gt;0),ROUND(100*(BO325/BN325-1),1),"")</f>
        <v>0</v>
      </c>
      <c r="BR325" s="8">
        <v>9.99</v>
      </c>
      <c r="BS325" s="5">
        <v>9.99</v>
      </c>
      <c r="BT325" s="6">
        <f t="shared" ref="BT325:BT388" si="255">IF(AND(BR325&gt;0,BS325&gt;0),BS325-BR325,"")</f>
        <v>0</v>
      </c>
      <c r="BU325" s="7">
        <f t="shared" ref="BU325:BU388" si="256">IF(AND(BR325&gt;0,BS325&gt;0),ROUND(100*(BS325/BR325-1),1),"")</f>
        <v>0</v>
      </c>
      <c r="BV325">
        <f t="shared" si="216"/>
        <v>9.99</v>
      </c>
      <c r="BW325">
        <f t="shared" si="216"/>
        <v>9.99</v>
      </c>
      <c r="BX325">
        <f t="shared" si="217"/>
        <v>12.99</v>
      </c>
      <c r="BY325">
        <f t="shared" si="217"/>
        <v>12.99</v>
      </c>
      <c r="BZ325">
        <f t="shared" si="218"/>
        <v>10.87</v>
      </c>
      <c r="CA325">
        <f t="shared" si="218"/>
        <v>10.87</v>
      </c>
      <c r="CB325">
        <f t="shared" si="219"/>
        <v>1.36</v>
      </c>
      <c r="CC325">
        <f t="shared" si="219"/>
        <v>1.36</v>
      </c>
      <c r="CD325">
        <f t="shared" si="221"/>
        <v>3</v>
      </c>
      <c r="CE325">
        <f t="shared" si="221"/>
        <v>3</v>
      </c>
      <c r="CF325">
        <f t="shared" si="220"/>
        <v>27.6</v>
      </c>
      <c r="CG325">
        <f t="shared" si="220"/>
        <v>27.6</v>
      </c>
      <c r="CH325" s="20" t="b">
        <f t="shared" ref="CH325:CH388" si="257">IF(AND(BW325=BV325,BY325=BX325,CA325=BZ325),FALSE,TRUE)</f>
        <v>0</v>
      </c>
    </row>
    <row r="326" spans="1:86" x14ac:dyDescent="0.25">
      <c r="A326" s="31" t="s">
        <v>401</v>
      </c>
      <c r="B326" s="31" t="s">
        <v>303</v>
      </c>
      <c r="C326" s="32">
        <v>40378</v>
      </c>
      <c r="D326" s="32" t="b">
        <f t="shared" si="222"/>
        <v>1</v>
      </c>
      <c r="E326" s="32" t="b">
        <f t="shared" si="222"/>
        <v>1</v>
      </c>
      <c r="F326" s="4">
        <v>14.99</v>
      </c>
      <c r="G326" s="5">
        <v>14.99</v>
      </c>
      <c r="H326" s="6">
        <f t="shared" si="223"/>
        <v>0</v>
      </c>
      <c r="I326" s="7">
        <f t="shared" si="224"/>
        <v>0</v>
      </c>
      <c r="J326" s="8">
        <v>14.99</v>
      </c>
      <c r="K326" s="5">
        <v>14.99</v>
      </c>
      <c r="L326" s="6">
        <f t="shared" si="225"/>
        <v>0</v>
      </c>
      <c r="M326" s="7">
        <f t="shared" si="226"/>
        <v>0</v>
      </c>
      <c r="N326" s="8">
        <v>16.989999999999998</v>
      </c>
      <c r="O326" s="5">
        <v>16.989999999999998</v>
      </c>
      <c r="P326" s="6">
        <f t="shared" si="227"/>
        <v>0</v>
      </c>
      <c r="Q326" s="7">
        <f t="shared" si="228"/>
        <v>0</v>
      </c>
      <c r="R326" s="8">
        <v>17.95</v>
      </c>
      <c r="S326" s="5">
        <v>17.95</v>
      </c>
      <c r="T326" s="6">
        <f t="shared" si="229"/>
        <v>0</v>
      </c>
      <c r="U326" s="7">
        <f t="shared" si="230"/>
        <v>0</v>
      </c>
      <c r="V326" s="8">
        <v>14.99</v>
      </c>
      <c r="W326" s="5">
        <v>14.99</v>
      </c>
      <c r="X326" s="6">
        <f t="shared" si="231"/>
        <v>0</v>
      </c>
      <c r="Y326" s="7">
        <f t="shared" si="232"/>
        <v>0</v>
      </c>
      <c r="Z326" s="8">
        <v>16.989999999999998</v>
      </c>
      <c r="AA326" s="5">
        <v>16.989999999999998</v>
      </c>
      <c r="AB326" s="6">
        <f t="shared" si="233"/>
        <v>0</v>
      </c>
      <c r="AC326" s="7">
        <f t="shared" si="234"/>
        <v>0</v>
      </c>
      <c r="AD326" s="8">
        <v>14.99</v>
      </c>
      <c r="AE326" s="5">
        <v>14.99</v>
      </c>
      <c r="AF326" s="6">
        <f t="shared" si="235"/>
        <v>0</v>
      </c>
      <c r="AG326" s="7">
        <f t="shared" si="236"/>
        <v>0</v>
      </c>
      <c r="AH326" s="8">
        <v>14.99</v>
      </c>
      <c r="AI326" s="5">
        <v>14.99</v>
      </c>
      <c r="AJ326" s="6">
        <f t="shared" si="237"/>
        <v>0</v>
      </c>
      <c r="AK326" s="7">
        <f t="shared" si="238"/>
        <v>0</v>
      </c>
      <c r="AL326" s="8">
        <v>16.989999999999998</v>
      </c>
      <c r="AM326" s="5">
        <v>16.989999999999998</v>
      </c>
      <c r="AN326" s="6">
        <f t="shared" si="239"/>
        <v>0</v>
      </c>
      <c r="AO326" s="7">
        <f t="shared" si="240"/>
        <v>0</v>
      </c>
      <c r="AP326" s="8">
        <v>16.989999999999998</v>
      </c>
      <c r="AQ326" s="5">
        <v>16.989999999999998</v>
      </c>
      <c r="AR326" s="6">
        <f t="shared" si="241"/>
        <v>0</v>
      </c>
      <c r="AS326" s="7">
        <f t="shared" si="242"/>
        <v>0</v>
      </c>
      <c r="AT326" s="8">
        <v>14.99</v>
      </c>
      <c r="AU326" s="5">
        <v>14.99</v>
      </c>
      <c r="AV326" s="6">
        <f t="shared" si="243"/>
        <v>0</v>
      </c>
      <c r="AW326" s="7">
        <f t="shared" si="244"/>
        <v>0</v>
      </c>
      <c r="AX326" s="8">
        <v>14.99</v>
      </c>
      <c r="AY326" s="5">
        <v>14.99</v>
      </c>
      <c r="AZ326" s="6">
        <f t="shared" si="245"/>
        <v>0</v>
      </c>
      <c r="BA326" s="7">
        <f t="shared" si="246"/>
        <v>0</v>
      </c>
      <c r="BB326" s="8">
        <v>14.99</v>
      </c>
      <c r="BC326" s="5">
        <v>14.99</v>
      </c>
      <c r="BD326" s="6">
        <f t="shared" si="247"/>
        <v>0</v>
      </c>
      <c r="BE326" s="7">
        <f t="shared" si="248"/>
        <v>0</v>
      </c>
      <c r="BF326" s="8">
        <v>14.99</v>
      </c>
      <c r="BG326" s="5">
        <v>14.99</v>
      </c>
      <c r="BH326" s="6">
        <f t="shared" si="249"/>
        <v>0</v>
      </c>
      <c r="BI326" s="7">
        <f t="shared" si="250"/>
        <v>0</v>
      </c>
      <c r="BJ326" s="8">
        <v>14.99</v>
      </c>
      <c r="BK326" s="5">
        <v>14.99</v>
      </c>
      <c r="BL326" s="6">
        <f t="shared" si="251"/>
        <v>0</v>
      </c>
      <c r="BM326" s="7">
        <f t="shared" si="252"/>
        <v>0</v>
      </c>
      <c r="BN326" s="8">
        <v>15.99</v>
      </c>
      <c r="BO326" s="5">
        <v>15.99</v>
      </c>
      <c r="BP326" s="6">
        <f t="shared" si="253"/>
        <v>0</v>
      </c>
      <c r="BQ326" s="7">
        <f t="shared" si="254"/>
        <v>0</v>
      </c>
      <c r="BR326" s="8">
        <v>14.99</v>
      </c>
      <c r="BS326" s="5">
        <v>14.99</v>
      </c>
      <c r="BT326" s="6">
        <f t="shared" si="255"/>
        <v>0</v>
      </c>
      <c r="BU326" s="7">
        <f t="shared" si="256"/>
        <v>0</v>
      </c>
      <c r="BV326">
        <f t="shared" si="216"/>
        <v>14.99</v>
      </c>
      <c r="BW326">
        <f t="shared" si="216"/>
        <v>14.99</v>
      </c>
      <c r="BX326">
        <f t="shared" si="217"/>
        <v>17.95</v>
      </c>
      <c r="BY326">
        <f t="shared" si="217"/>
        <v>17.95</v>
      </c>
      <c r="BZ326">
        <f t="shared" si="218"/>
        <v>15.69</v>
      </c>
      <c r="CA326">
        <f t="shared" si="218"/>
        <v>15.69</v>
      </c>
      <c r="CB326">
        <f t="shared" si="219"/>
        <v>1.01</v>
      </c>
      <c r="CC326">
        <f t="shared" si="219"/>
        <v>1.01</v>
      </c>
      <c r="CD326">
        <f t="shared" si="221"/>
        <v>2.96</v>
      </c>
      <c r="CE326">
        <f t="shared" si="221"/>
        <v>2.96</v>
      </c>
      <c r="CF326">
        <f t="shared" si="220"/>
        <v>18.899999999999999</v>
      </c>
      <c r="CG326">
        <f t="shared" si="220"/>
        <v>18.899999999999999</v>
      </c>
      <c r="CH326" s="20" t="b">
        <f t="shared" si="257"/>
        <v>0</v>
      </c>
    </row>
    <row r="327" spans="1:86" x14ac:dyDescent="0.25">
      <c r="A327" s="31" t="s">
        <v>402</v>
      </c>
      <c r="B327" s="31" t="s">
        <v>403</v>
      </c>
      <c r="C327" s="32">
        <v>40456</v>
      </c>
      <c r="D327" s="32" t="b">
        <f t="shared" si="222"/>
        <v>1</v>
      </c>
      <c r="E327" s="32" t="b">
        <f t="shared" si="222"/>
        <v>1</v>
      </c>
      <c r="F327" s="4">
        <v>17.989999999999998</v>
      </c>
      <c r="G327" s="5">
        <v>16.989999999999998</v>
      </c>
      <c r="H327" s="6">
        <f t="shared" si="223"/>
        <v>-1</v>
      </c>
      <c r="I327" s="7">
        <f t="shared" si="224"/>
        <v>-5.6</v>
      </c>
      <c r="J327" s="8">
        <v>16.989999999999998</v>
      </c>
      <c r="K327" s="5">
        <v>16.989999999999998</v>
      </c>
      <c r="L327" s="6">
        <f t="shared" si="225"/>
        <v>0</v>
      </c>
      <c r="M327" s="7">
        <f t="shared" si="226"/>
        <v>0</v>
      </c>
      <c r="N327" s="8">
        <v>19.989999999999998</v>
      </c>
      <c r="O327" s="5">
        <v>19.989999999999998</v>
      </c>
      <c r="P327" s="6">
        <f t="shared" si="227"/>
        <v>0</v>
      </c>
      <c r="Q327" s="7">
        <f t="shared" si="228"/>
        <v>0</v>
      </c>
      <c r="R327" s="8">
        <v>19.95</v>
      </c>
      <c r="S327" s="5">
        <v>19.95</v>
      </c>
      <c r="T327" s="6">
        <f t="shared" si="229"/>
        <v>0</v>
      </c>
      <c r="U327" s="7">
        <f t="shared" si="230"/>
        <v>0</v>
      </c>
      <c r="V327" s="8">
        <v>17.989999999999998</v>
      </c>
      <c r="W327" s="5">
        <v>16.989999999999998</v>
      </c>
      <c r="X327" s="6">
        <f t="shared" si="231"/>
        <v>-1</v>
      </c>
      <c r="Y327" s="7">
        <f t="shared" si="232"/>
        <v>-5.6</v>
      </c>
      <c r="Z327" s="8">
        <v>18.989999999999998</v>
      </c>
      <c r="AA327" s="5">
        <v>18.989999999999998</v>
      </c>
      <c r="AB327" s="6">
        <f t="shared" si="233"/>
        <v>0</v>
      </c>
      <c r="AC327" s="7">
        <f t="shared" si="234"/>
        <v>0</v>
      </c>
      <c r="AD327" s="8">
        <v>16.989999999999998</v>
      </c>
      <c r="AE327" s="5">
        <v>16.989999999999998</v>
      </c>
      <c r="AF327" s="6">
        <f t="shared" si="235"/>
        <v>0</v>
      </c>
      <c r="AG327" s="7">
        <f t="shared" si="236"/>
        <v>0</v>
      </c>
      <c r="AH327" s="8">
        <v>17.989999999999998</v>
      </c>
      <c r="AI327" s="5">
        <v>16.989999999999998</v>
      </c>
      <c r="AJ327" s="6">
        <f t="shared" si="237"/>
        <v>-1</v>
      </c>
      <c r="AK327" s="7">
        <f t="shared" si="238"/>
        <v>-5.6</v>
      </c>
      <c r="AL327" s="8">
        <v>19.989999999999998</v>
      </c>
      <c r="AM327" s="5">
        <v>19.989999999999998</v>
      </c>
      <c r="AN327" s="6">
        <f t="shared" si="239"/>
        <v>0</v>
      </c>
      <c r="AO327" s="7">
        <f t="shared" si="240"/>
        <v>0</v>
      </c>
      <c r="AP327" s="8">
        <v>19.989999999999998</v>
      </c>
      <c r="AQ327" s="5">
        <v>19.989999999999998</v>
      </c>
      <c r="AR327" s="6">
        <f t="shared" si="241"/>
        <v>0</v>
      </c>
      <c r="AS327" s="7">
        <f t="shared" si="242"/>
        <v>0</v>
      </c>
      <c r="AT327" s="8">
        <v>17.989999999999998</v>
      </c>
      <c r="AU327" s="5">
        <v>16.989999999999998</v>
      </c>
      <c r="AV327" s="6">
        <f t="shared" si="243"/>
        <v>-1</v>
      </c>
      <c r="AW327" s="7">
        <f t="shared" si="244"/>
        <v>-5.6</v>
      </c>
      <c r="AX327" s="8">
        <v>17.989999999999998</v>
      </c>
      <c r="AY327" s="5">
        <v>16.989999999999998</v>
      </c>
      <c r="AZ327" s="6">
        <f t="shared" si="245"/>
        <v>-1</v>
      </c>
      <c r="BA327" s="7">
        <f t="shared" si="246"/>
        <v>-5.6</v>
      </c>
      <c r="BB327" s="8">
        <v>16.989999999999998</v>
      </c>
      <c r="BC327" s="5">
        <v>16.989999999999998</v>
      </c>
      <c r="BD327" s="6">
        <f t="shared" si="247"/>
        <v>0</v>
      </c>
      <c r="BE327" s="7">
        <f t="shared" si="248"/>
        <v>0</v>
      </c>
      <c r="BF327" s="8">
        <v>17.989999999999998</v>
      </c>
      <c r="BG327" s="5">
        <v>16.989999999999998</v>
      </c>
      <c r="BH327" s="6">
        <f t="shared" si="249"/>
        <v>-1</v>
      </c>
      <c r="BI327" s="7">
        <f t="shared" si="250"/>
        <v>-5.6</v>
      </c>
      <c r="BJ327" s="8">
        <v>17.989999999999998</v>
      </c>
      <c r="BK327" s="5">
        <v>17.989999999999998</v>
      </c>
      <c r="BL327" s="6">
        <f t="shared" si="251"/>
        <v>0</v>
      </c>
      <c r="BM327" s="7">
        <f t="shared" si="252"/>
        <v>0</v>
      </c>
      <c r="BN327" s="8">
        <v>17.989999999999998</v>
      </c>
      <c r="BO327" s="5">
        <v>17.989999999999998</v>
      </c>
      <c r="BP327" s="6">
        <f t="shared" si="253"/>
        <v>0</v>
      </c>
      <c r="BQ327" s="7">
        <f t="shared" si="254"/>
        <v>0</v>
      </c>
      <c r="BR327" s="8">
        <v>17.989999999999998</v>
      </c>
      <c r="BS327" s="5">
        <v>16.989999999999998</v>
      </c>
      <c r="BT327" s="6">
        <f t="shared" si="255"/>
        <v>-1</v>
      </c>
      <c r="BU327" s="7">
        <f t="shared" si="256"/>
        <v>-5.6</v>
      </c>
      <c r="BV327">
        <f t="shared" si="216"/>
        <v>16.989999999999998</v>
      </c>
      <c r="BW327">
        <f t="shared" si="216"/>
        <v>16.989999999999998</v>
      </c>
      <c r="BX327">
        <f t="shared" si="217"/>
        <v>19.989999999999998</v>
      </c>
      <c r="BY327">
        <f t="shared" si="217"/>
        <v>19.989999999999998</v>
      </c>
      <c r="BZ327">
        <f t="shared" si="218"/>
        <v>18.34</v>
      </c>
      <c r="CA327">
        <f t="shared" si="218"/>
        <v>17.93</v>
      </c>
      <c r="CB327">
        <f t="shared" si="219"/>
        <v>1.02</v>
      </c>
      <c r="CC327">
        <f t="shared" si="219"/>
        <v>1.26</v>
      </c>
      <c r="CD327">
        <f t="shared" si="221"/>
        <v>3</v>
      </c>
      <c r="CE327">
        <f t="shared" si="221"/>
        <v>3</v>
      </c>
      <c r="CF327">
        <f t="shared" si="220"/>
        <v>16.399999999999999</v>
      </c>
      <c r="CG327">
        <f t="shared" si="220"/>
        <v>16.7</v>
      </c>
      <c r="CH327" s="20" t="b">
        <f t="shared" si="257"/>
        <v>1</v>
      </c>
    </row>
    <row r="328" spans="1:86" x14ac:dyDescent="0.25">
      <c r="A328" s="31" t="s">
        <v>404</v>
      </c>
      <c r="B328" s="31" t="s">
        <v>403</v>
      </c>
      <c r="C328" s="32">
        <v>40457</v>
      </c>
      <c r="D328" s="32" t="b">
        <f t="shared" si="222"/>
        <v>1</v>
      </c>
      <c r="E328" s="32" t="b">
        <f t="shared" si="222"/>
        <v>1</v>
      </c>
      <c r="F328" s="4">
        <v>17.989999999999998</v>
      </c>
      <c r="G328" s="5">
        <v>16.989999999999998</v>
      </c>
      <c r="H328" s="6">
        <f t="shared" si="223"/>
        <v>-1</v>
      </c>
      <c r="I328" s="7">
        <f t="shared" si="224"/>
        <v>-5.6</v>
      </c>
      <c r="J328" s="8">
        <v>16.989999999999998</v>
      </c>
      <c r="K328" s="5">
        <v>16.989999999999998</v>
      </c>
      <c r="L328" s="6">
        <f t="shared" si="225"/>
        <v>0</v>
      </c>
      <c r="M328" s="7">
        <f t="shared" si="226"/>
        <v>0</v>
      </c>
      <c r="N328" s="8">
        <v>19.989999999999998</v>
      </c>
      <c r="O328" s="5">
        <v>19.989999999999998</v>
      </c>
      <c r="P328" s="6">
        <f t="shared" si="227"/>
        <v>0</v>
      </c>
      <c r="Q328" s="7">
        <f t="shared" si="228"/>
        <v>0</v>
      </c>
      <c r="R328" s="8">
        <v>19.95</v>
      </c>
      <c r="S328" s="5">
        <v>19.95</v>
      </c>
      <c r="T328" s="6">
        <f t="shared" si="229"/>
        <v>0</v>
      </c>
      <c r="U328" s="7">
        <f t="shared" si="230"/>
        <v>0</v>
      </c>
      <c r="V328" s="8">
        <v>17.989999999999998</v>
      </c>
      <c r="W328" s="5">
        <v>16.989999999999998</v>
      </c>
      <c r="X328" s="6">
        <f t="shared" si="231"/>
        <v>-1</v>
      </c>
      <c r="Y328" s="7">
        <f t="shared" si="232"/>
        <v>-5.6</v>
      </c>
      <c r="Z328" s="8">
        <v>18.989999999999998</v>
      </c>
      <c r="AA328" s="5">
        <v>18.989999999999998</v>
      </c>
      <c r="AB328" s="6">
        <f t="shared" si="233"/>
        <v>0</v>
      </c>
      <c r="AC328" s="7">
        <f t="shared" si="234"/>
        <v>0</v>
      </c>
      <c r="AD328" s="8">
        <v>16.989999999999998</v>
      </c>
      <c r="AE328" s="5">
        <v>16.989999999999998</v>
      </c>
      <c r="AF328" s="6">
        <f t="shared" si="235"/>
        <v>0</v>
      </c>
      <c r="AG328" s="7">
        <f t="shared" si="236"/>
        <v>0</v>
      </c>
      <c r="AH328" s="8">
        <v>17.989999999999998</v>
      </c>
      <c r="AI328" s="5">
        <v>16.989999999999998</v>
      </c>
      <c r="AJ328" s="6">
        <f t="shared" si="237"/>
        <v>-1</v>
      </c>
      <c r="AK328" s="7">
        <f t="shared" si="238"/>
        <v>-5.6</v>
      </c>
      <c r="AL328" s="8">
        <v>19.989999999999998</v>
      </c>
      <c r="AM328" s="5">
        <v>19.989999999999998</v>
      </c>
      <c r="AN328" s="6">
        <f t="shared" si="239"/>
        <v>0</v>
      </c>
      <c r="AO328" s="7">
        <f t="shared" si="240"/>
        <v>0</v>
      </c>
      <c r="AP328" s="8">
        <v>19.989999999999998</v>
      </c>
      <c r="AQ328" s="5">
        <v>19.989999999999998</v>
      </c>
      <c r="AR328" s="6">
        <f t="shared" si="241"/>
        <v>0</v>
      </c>
      <c r="AS328" s="7">
        <f t="shared" si="242"/>
        <v>0</v>
      </c>
      <c r="AT328" s="8">
        <v>17.989999999999998</v>
      </c>
      <c r="AU328" s="5">
        <v>16.989999999999998</v>
      </c>
      <c r="AV328" s="6">
        <f t="shared" si="243"/>
        <v>-1</v>
      </c>
      <c r="AW328" s="7">
        <f t="shared" si="244"/>
        <v>-5.6</v>
      </c>
      <c r="AX328" s="8">
        <v>17.989999999999998</v>
      </c>
      <c r="AY328" s="5">
        <v>16.989999999999998</v>
      </c>
      <c r="AZ328" s="6">
        <f t="shared" si="245"/>
        <v>-1</v>
      </c>
      <c r="BA328" s="7">
        <f t="shared" si="246"/>
        <v>-5.6</v>
      </c>
      <c r="BB328" s="8">
        <v>16.989999999999998</v>
      </c>
      <c r="BC328" s="5">
        <v>16.989999999999998</v>
      </c>
      <c r="BD328" s="6">
        <f t="shared" si="247"/>
        <v>0</v>
      </c>
      <c r="BE328" s="7">
        <f t="shared" si="248"/>
        <v>0</v>
      </c>
      <c r="BF328" s="8">
        <v>17.989999999999998</v>
      </c>
      <c r="BG328" s="5">
        <v>16.989999999999998</v>
      </c>
      <c r="BH328" s="6">
        <f t="shared" si="249"/>
        <v>-1</v>
      </c>
      <c r="BI328" s="7">
        <f t="shared" si="250"/>
        <v>-5.6</v>
      </c>
      <c r="BJ328" s="8">
        <v>17.989999999999998</v>
      </c>
      <c r="BK328" s="5">
        <v>17.989999999999998</v>
      </c>
      <c r="BL328" s="6">
        <f t="shared" si="251"/>
        <v>0</v>
      </c>
      <c r="BM328" s="7">
        <f t="shared" si="252"/>
        <v>0</v>
      </c>
      <c r="BN328" s="8">
        <v>17.989999999999998</v>
      </c>
      <c r="BO328" s="5">
        <v>17.989999999999998</v>
      </c>
      <c r="BP328" s="6">
        <f t="shared" si="253"/>
        <v>0</v>
      </c>
      <c r="BQ328" s="7">
        <f t="shared" si="254"/>
        <v>0</v>
      </c>
      <c r="BR328" s="8">
        <v>17.989999999999998</v>
      </c>
      <c r="BS328" s="5">
        <v>16.989999999999998</v>
      </c>
      <c r="BT328" s="6">
        <f t="shared" si="255"/>
        <v>-1</v>
      </c>
      <c r="BU328" s="7">
        <f t="shared" si="256"/>
        <v>-5.6</v>
      </c>
      <c r="BV328">
        <f t="shared" si="216"/>
        <v>16.989999999999998</v>
      </c>
      <c r="BW328">
        <f t="shared" si="216"/>
        <v>16.989999999999998</v>
      </c>
      <c r="BX328">
        <f t="shared" si="217"/>
        <v>19.989999999999998</v>
      </c>
      <c r="BY328">
        <f t="shared" si="217"/>
        <v>19.989999999999998</v>
      </c>
      <c r="BZ328">
        <f t="shared" si="218"/>
        <v>18.34</v>
      </c>
      <c r="CA328">
        <f t="shared" si="218"/>
        <v>17.93</v>
      </c>
      <c r="CB328">
        <f t="shared" si="219"/>
        <v>1.02</v>
      </c>
      <c r="CC328">
        <f t="shared" si="219"/>
        <v>1.26</v>
      </c>
      <c r="CD328">
        <f t="shared" si="221"/>
        <v>3</v>
      </c>
      <c r="CE328">
        <f t="shared" si="221"/>
        <v>3</v>
      </c>
      <c r="CF328">
        <f t="shared" si="220"/>
        <v>16.399999999999999</v>
      </c>
      <c r="CG328">
        <f t="shared" si="220"/>
        <v>16.7</v>
      </c>
      <c r="CH328" s="20" t="b">
        <f t="shared" si="257"/>
        <v>1</v>
      </c>
    </row>
    <row r="329" spans="1:86" x14ac:dyDescent="0.25">
      <c r="A329" s="31" t="s">
        <v>405</v>
      </c>
      <c r="B329" s="31" t="s">
        <v>183</v>
      </c>
      <c r="C329" s="32">
        <v>40478</v>
      </c>
      <c r="D329" s="32" t="b">
        <f t="shared" si="222"/>
        <v>1</v>
      </c>
      <c r="E329" s="32" t="b">
        <f t="shared" si="222"/>
        <v>1</v>
      </c>
      <c r="F329" s="4">
        <v>34.99</v>
      </c>
      <c r="G329" s="5">
        <v>34.99</v>
      </c>
      <c r="H329" s="6">
        <f t="shared" si="223"/>
        <v>0</v>
      </c>
      <c r="I329" s="7">
        <f t="shared" si="224"/>
        <v>0</v>
      </c>
      <c r="J329" s="8">
        <v>34.99</v>
      </c>
      <c r="K329" s="5">
        <v>34.99</v>
      </c>
      <c r="L329" s="6">
        <f t="shared" si="225"/>
        <v>0</v>
      </c>
      <c r="M329" s="7">
        <f t="shared" si="226"/>
        <v>0</v>
      </c>
      <c r="N329" s="8">
        <v>39.99</v>
      </c>
      <c r="O329" s="5">
        <v>39.99</v>
      </c>
      <c r="P329" s="6">
        <f t="shared" si="227"/>
        <v>0</v>
      </c>
      <c r="Q329" s="7">
        <f t="shared" si="228"/>
        <v>0</v>
      </c>
      <c r="R329" s="8">
        <v>44.95</v>
      </c>
      <c r="S329" s="5">
        <v>44.95</v>
      </c>
      <c r="T329" s="6">
        <f t="shared" si="229"/>
        <v>0</v>
      </c>
      <c r="U329" s="7">
        <f t="shared" si="230"/>
        <v>0</v>
      </c>
      <c r="V329" s="8">
        <v>34.99</v>
      </c>
      <c r="W329" s="5">
        <v>34.99</v>
      </c>
      <c r="X329" s="6">
        <f t="shared" si="231"/>
        <v>0</v>
      </c>
      <c r="Y329" s="7">
        <f t="shared" si="232"/>
        <v>0</v>
      </c>
      <c r="Z329" s="8">
        <v>37.99</v>
      </c>
      <c r="AA329" s="5">
        <v>37.99</v>
      </c>
      <c r="AB329" s="6">
        <f t="shared" si="233"/>
        <v>0</v>
      </c>
      <c r="AC329" s="7">
        <f t="shared" si="234"/>
        <v>0</v>
      </c>
      <c r="AD329" s="8">
        <v>34.99</v>
      </c>
      <c r="AE329" s="5">
        <v>34.99</v>
      </c>
      <c r="AF329" s="6">
        <f t="shared" si="235"/>
        <v>0</v>
      </c>
      <c r="AG329" s="7">
        <f t="shared" si="236"/>
        <v>0</v>
      </c>
      <c r="AH329" s="8">
        <v>34.99</v>
      </c>
      <c r="AI329" s="5">
        <v>34.99</v>
      </c>
      <c r="AJ329" s="6">
        <f t="shared" si="237"/>
        <v>0</v>
      </c>
      <c r="AK329" s="7">
        <f t="shared" si="238"/>
        <v>0</v>
      </c>
      <c r="AL329" s="8">
        <v>39.99</v>
      </c>
      <c r="AM329" s="5">
        <v>39.99</v>
      </c>
      <c r="AN329" s="6">
        <f t="shared" si="239"/>
        <v>0</v>
      </c>
      <c r="AO329" s="7">
        <f t="shared" si="240"/>
        <v>0</v>
      </c>
      <c r="AP329" s="8">
        <v>39.99</v>
      </c>
      <c r="AQ329" s="5">
        <v>39.99</v>
      </c>
      <c r="AR329" s="6">
        <f t="shared" si="241"/>
        <v>0</v>
      </c>
      <c r="AS329" s="7">
        <f t="shared" si="242"/>
        <v>0</v>
      </c>
      <c r="AT329" s="8">
        <v>34.99</v>
      </c>
      <c r="AU329" s="5">
        <v>34.99</v>
      </c>
      <c r="AV329" s="6">
        <f t="shared" si="243"/>
        <v>0</v>
      </c>
      <c r="AW329" s="7">
        <f t="shared" si="244"/>
        <v>0</v>
      </c>
      <c r="AX329" s="8">
        <v>34.99</v>
      </c>
      <c r="AY329" s="5">
        <v>34.99</v>
      </c>
      <c r="AZ329" s="6">
        <f t="shared" si="245"/>
        <v>0</v>
      </c>
      <c r="BA329" s="7">
        <f t="shared" si="246"/>
        <v>0</v>
      </c>
      <c r="BB329" s="8">
        <v>34.99</v>
      </c>
      <c r="BC329" s="5">
        <v>34.99</v>
      </c>
      <c r="BD329" s="6">
        <f t="shared" si="247"/>
        <v>0</v>
      </c>
      <c r="BE329" s="7">
        <f t="shared" si="248"/>
        <v>0</v>
      </c>
      <c r="BF329" s="8">
        <v>35.99</v>
      </c>
      <c r="BG329" s="5">
        <v>34.99</v>
      </c>
      <c r="BH329" s="6">
        <f t="shared" si="249"/>
        <v>-1</v>
      </c>
      <c r="BI329" s="7">
        <f t="shared" si="250"/>
        <v>-2.8</v>
      </c>
      <c r="BJ329" s="8">
        <v>34.99</v>
      </c>
      <c r="BK329" s="5">
        <v>34.99</v>
      </c>
      <c r="BL329" s="6">
        <f t="shared" si="251"/>
        <v>0</v>
      </c>
      <c r="BM329" s="7">
        <f t="shared" si="252"/>
        <v>0</v>
      </c>
      <c r="BN329" s="8">
        <v>39.99</v>
      </c>
      <c r="BO329" s="5">
        <v>39.99</v>
      </c>
      <c r="BP329" s="6">
        <f t="shared" si="253"/>
        <v>0</v>
      </c>
      <c r="BQ329" s="7">
        <f t="shared" si="254"/>
        <v>0</v>
      </c>
      <c r="BR329" s="8">
        <v>35.99</v>
      </c>
      <c r="BS329" s="5">
        <v>34.99</v>
      </c>
      <c r="BT329" s="6">
        <f t="shared" si="255"/>
        <v>-1</v>
      </c>
      <c r="BU329" s="7">
        <f t="shared" si="256"/>
        <v>-2.8</v>
      </c>
      <c r="BV329">
        <f t="shared" si="216"/>
        <v>34.99</v>
      </c>
      <c r="BW329">
        <f t="shared" si="216"/>
        <v>34.99</v>
      </c>
      <c r="BX329">
        <f t="shared" si="217"/>
        <v>44.95</v>
      </c>
      <c r="BY329">
        <f t="shared" si="217"/>
        <v>44.95</v>
      </c>
      <c r="BZ329">
        <f t="shared" si="218"/>
        <v>37.049999999999997</v>
      </c>
      <c r="CA329">
        <f t="shared" si="218"/>
        <v>36.93</v>
      </c>
      <c r="CB329">
        <f t="shared" si="219"/>
        <v>2.85</v>
      </c>
      <c r="CC329">
        <f t="shared" si="219"/>
        <v>2.91</v>
      </c>
      <c r="CD329">
        <f t="shared" si="221"/>
        <v>9.9600000000000009</v>
      </c>
      <c r="CE329">
        <f t="shared" si="221"/>
        <v>9.9600000000000009</v>
      </c>
      <c r="CF329">
        <f t="shared" si="220"/>
        <v>26.9</v>
      </c>
      <c r="CG329">
        <f t="shared" si="220"/>
        <v>27</v>
      </c>
      <c r="CH329" s="20" t="b">
        <f t="shared" si="257"/>
        <v>1</v>
      </c>
    </row>
    <row r="330" spans="1:86" x14ac:dyDescent="0.25">
      <c r="A330" s="31" t="s">
        <v>406</v>
      </c>
      <c r="B330" s="31" t="s">
        <v>183</v>
      </c>
      <c r="C330" s="32">
        <v>43179</v>
      </c>
      <c r="D330" s="32" t="b">
        <f t="shared" si="222"/>
        <v>1</v>
      </c>
      <c r="E330" s="32" t="b">
        <f t="shared" si="222"/>
        <v>1</v>
      </c>
      <c r="F330" s="4">
        <v>179.99</v>
      </c>
      <c r="G330" s="5">
        <v>179.99</v>
      </c>
      <c r="H330" s="6">
        <f t="shared" si="223"/>
        <v>0</v>
      </c>
      <c r="I330" s="7">
        <f t="shared" si="224"/>
        <v>0</v>
      </c>
      <c r="J330" s="8">
        <v>179.99</v>
      </c>
      <c r="K330" s="5">
        <v>179.99</v>
      </c>
      <c r="L330" s="6">
        <f t="shared" si="225"/>
        <v>0</v>
      </c>
      <c r="M330" s="7">
        <f t="shared" si="226"/>
        <v>0</v>
      </c>
      <c r="N330" s="8">
        <v>179.99</v>
      </c>
      <c r="O330" s="5">
        <v>179.99</v>
      </c>
      <c r="P330" s="6">
        <f t="shared" si="227"/>
        <v>0</v>
      </c>
      <c r="Q330" s="7">
        <f t="shared" si="228"/>
        <v>0</v>
      </c>
      <c r="R330" s="8">
        <v>179.95</v>
      </c>
      <c r="S330" s="5">
        <v>179.95</v>
      </c>
      <c r="T330" s="6">
        <f t="shared" si="229"/>
        <v>0</v>
      </c>
      <c r="U330" s="7">
        <f t="shared" si="230"/>
        <v>0</v>
      </c>
      <c r="V330" s="8">
        <v>179.99</v>
      </c>
      <c r="W330" s="5">
        <v>179.99</v>
      </c>
      <c r="X330" s="6">
        <f t="shared" si="231"/>
        <v>0</v>
      </c>
      <c r="Y330" s="7">
        <f t="shared" si="232"/>
        <v>0</v>
      </c>
      <c r="Z330" s="8">
        <v>179.99</v>
      </c>
      <c r="AA330" s="5">
        <v>179.99</v>
      </c>
      <c r="AB330" s="6">
        <f t="shared" si="233"/>
        <v>0</v>
      </c>
      <c r="AC330" s="7">
        <f t="shared" si="234"/>
        <v>0</v>
      </c>
      <c r="AD330" s="8">
        <v>179.99</v>
      </c>
      <c r="AE330" s="5">
        <v>179.99</v>
      </c>
      <c r="AF330" s="6">
        <f t="shared" si="235"/>
        <v>0</v>
      </c>
      <c r="AG330" s="7">
        <f t="shared" si="236"/>
        <v>0</v>
      </c>
      <c r="AH330" s="8">
        <v>179.99</v>
      </c>
      <c r="AI330" s="5">
        <v>179.99</v>
      </c>
      <c r="AJ330" s="6">
        <f t="shared" si="237"/>
        <v>0</v>
      </c>
      <c r="AK330" s="7">
        <f t="shared" si="238"/>
        <v>0</v>
      </c>
      <c r="AL330" s="8">
        <v>179.99</v>
      </c>
      <c r="AM330" s="5">
        <v>179.99</v>
      </c>
      <c r="AN330" s="6">
        <f t="shared" si="239"/>
        <v>0</v>
      </c>
      <c r="AO330" s="7">
        <f t="shared" si="240"/>
        <v>0</v>
      </c>
      <c r="AP330" s="8">
        <v>179.99</v>
      </c>
      <c r="AQ330" s="5">
        <v>179.99</v>
      </c>
      <c r="AR330" s="6">
        <f t="shared" si="241"/>
        <v>0</v>
      </c>
      <c r="AS330" s="7">
        <f t="shared" si="242"/>
        <v>0</v>
      </c>
      <c r="AT330" s="8">
        <v>179.99</v>
      </c>
      <c r="AU330" s="5">
        <v>179.99</v>
      </c>
      <c r="AV330" s="6">
        <f t="shared" si="243"/>
        <v>0</v>
      </c>
      <c r="AW330" s="7">
        <f t="shared" si="244"/>
        <v>0</v>
      </c>
      <c r="AX330" s="8">
        <v>179.99</v>
      </c>
      <c r="AY330" s="5">
        <v>179.99</v>
      </c>
      <c r="AZ330" s="6">
        <f t="shared" si="245"/>
        <v>0</v>
      </c>
      <c r="BA330" s="7">
        <f t="shared" si="246"/>
        <v>0</v>
      </c>
      <c r="BB330" s="8">
        <v>179.99</v>
      </c>
      <c r="BC330" s="5">
        <v>179.99</v>
      </c>
      <c r="BD330" s="6">
        <f t="shared" si="247"/>
        <v>0</v>
      </c>
      <c r="BE330" s="7">
        <f t="shared" si="248"/>
        <v>0</v>
      </c>
      <c r="BF330" s="8">
        <v>179.99</v>
      </c>
      <c r="BG330" s="5">
        <v>179.99</v>
      </c>
      <c r="BH330" s="6">
        <f t="shared" si="249"/>
        <v>0</v>
      </c>
      <c r="BI330" s="7">
        <f t="shared" si="250"/>
        <v>0</v>
      </c>
      <c r="BJ330" s="8">
        <v>179.99</v>
      </c>
      <c r="BK330" s="5">
        <v>179.99</v>
      </c>
      <c r="BL330" s="6">
        <f t="shared" si="251"/>
        <v>0</v>
      </c>
      <c r="BM330" s="7">
        <f t="shared" si="252"/>
        <v>0</v>
      </c>
      <c r="BN330" s="8">
        <v>179.99</v>
      </c>
      <c r="BO330" s="5">
        <v>179.99</v>
      </c>
      <c r="BP330" s="6">
        <f t="shared" si="253"/>
        <v>0</v>
      </c>
      <c r="BQ330" s="7">
        <f t="shared" si="254"/>
        <v>0</v>
      </c>
      <c r="BR330" s="8">
        <v>179.99</v>
      </c>
      <c r="BS330" s="5">
        <v>179.99</v>
      </c>
      <c r="BT330" s="6">
        <f t="shared" si="255"/>
        <v>0</v>
      </c>
      <c r="BU330" s="7">
        <f t="shared" si="256"/>
        <v>0</v>
      </c>
      <c r="BV330">
        <f t="shared" si="216"/>
        <v>179.95</v>
      </c>
      <c r="BW330">
        <f t="shared" si="216"/>
        <v>179.95</v>
      </c>
      <c r="BX330">
        <f t="shared" si="217"/>
        <v>179.99</v>
      </c>
      <c r="BY330">
        <f t="shared" si="217"/>
        <v>179.99</v>
      </c>
      <c r="BZ330">
        <f t="shared" si="218"/>
        <v>179.99</v>
      </c>
      <c r="CA330">
        <f t="shared" si="218"/>
        <v>179.99</v>
      </c>
      <c r="CB330">
        <f t="shared" si="219"/>
        <v>0.01</v>
      </c>
      <c r="CC330">
        <f t="shared" si="219"/>
        <v>0.01</v>
      </c>
      <c r="CD330">
        <f t="shared" si="221"/>
        <v>0.04</v>
      </c>
      <c r="CE330">
        <f t="shared" si="221"/>
        <v>0.04</v>
      </c>
      <c r="CF330">
        <f t="shared" si="220"/>
        <v>0</v>
      </c>
      <c r="CG330">
        <f t="shared" si="220"/>
        <v>0</v>
      </c>
      <c r="CH330" s="20" t="b">
        <f t="shared" si="257"/>
        <v>0</v>
      </c>
    </row>
    <row r="331" spans="1:86" x14ac:dyDescent="0.25">
      <c r="A331" s="31" t="s">
        <v>407</v>
      </c>
      <c r="B331" s="31" t="s">
        <v>183</v>
      </c>
      <c r="C331" s="32">
        <v>43187</v>
      </c>
      <c r="D331" s="32" t="b">
        <f t="shared" si="222"/>
        <v>1</v>
      </c>
      <c r="E331" s="32" t="b">
        <f t="shared" si="222"/>
        <v>1</v>
      </c>
      <c r="F331" s="4">
        <v>64.989999999999995</v>
      </c>
      <c r="G331" s="5">
        <v>59.99</v>
      </c>
      <c r="H331" s="6">
        <f t="shared" si="223"/>
        <v>-4.9999999999999929</v>
      </c>
      <c r="I331" s="7">
        <f t="shared" si="224"/>
        <v>-7.7</v>
      </c>
      <c r="J331" s="8">
        <v>59.99</v>
      </c>
      <c r="K331" s="5">
        <v>59.99</v>
      </c>
      <c r="L331" s="6">
        <f t="shared" si="225"/>
        <v>0</v>
      </c>
      <c r="M331" s="7">
        <f t="shared" si="226"/>
        <v>0</v>
      </c>
      <c r="N331" s="8">
        <v>66.989999999999995</v>
      </c>
      <c r="O331" s="5">
        <v>66.989999999999995</v>
      </c>
      <c r="P331" s="6">
        <f t="shared" si="227"/>
        <v>0</v>
      </c>
      <c r="Q331" s="7">
        <f t="shared" si="228"/>
        <v>0</v>
      </c>
      <c r="R331" s="8">
        <v>74.95</v>
      </c>
      <c r="S331" s="5">
        <v>74.95</v>
      </c>
      <c r="T331" s="6">
        <f t="shared" si="229"/>
        <v>0</v>
      </c>
      <c r="U331" s="7">
        <f t="shared" si="230"/>
        <v>0</v>
      </c>
      <c r="V331" s="8">
        <v>59.99</v>
      </c>
      <c r="W331" s="5">
        <v>59.99</v>
      </c>
      <c r="X331" s="6">
        <f t="shared" si="231"/>
        <v>0</v>
      </c>
      <c r="Y331" s="7">
        <f t="shared" si="232"/>
        <v>0</v>
      </c>
      <c r="Z331" s="8">
        <v>69.989999999999995</v>
      </c>
      <c r="AA331" s="5">
        <v>69.989999999999995</v>
      </c>
      <c r="AB331" s="6">
        <f t="shared" si="233"/>
        <v>0</v>
      </c>
      <c r="AC331" s="7">
        <f t="shared" si="234"/>
        <v>0</v>
      </c>
      <c r="AD331" s="8">
        <v>59.99</v>
      </c>
      <c r="AE331" s="5">
        <v>59.99</v>
      </c>
      <c r="AF331" s="6">
        <f t="shared" si="235"/>
        <v>0</v>
      </c>
      <c r="AG331" s="7">
        <f t="shared" si="236"/>
        <v>0</v>
      </c>
      <c r="AH331" s="8">
        <v>59.99</v>
      </c>
      <c r="AI331" s="5">
        <v>59.99</v>
      </c>
      <c r="AJ331" s="6">
        <f t="shared" si="237"/>
        <v>0</v>
      </c>
      <c r="AK331" s="7">
        <f t="shared" si="238"/>
        <v>0</v>
      </c>
      <c r="AL331" s="8">
        <v>66.989999999999995</v>
      </c>
      <c r="AM331" s="5">
        <v>66.989999999999995</v>
      </c>
      <c r="AN331" s="6">
        <f t="shared" si="239"/>
        <v>0</v>
      </c>
      <c r="AO331" s="7">
        <f t="shared" si="240"/>
        <v>0</v>
      </c>
      <c r="AP331" s="8">
        <v>66.989999999999995</v>
      </c>
      <c r="AQ331" s="5">
        <v>66.989999999999995</v>
      </c>
      <c r="AR331" s="6">
        <f t="shared" si="241"/>
        <v>0</v>
      </c>
      <c r="AS331" s="7">
        <f t="shared" si="242"/>
        <v>0</v>
      </c>
      <c r="AT331" s="8">
        <v>64.989999999999995</v>
      </c>
      <c r="AU331" s="5">
        <v>59.99</v>
      </c>
      <c r="AV331" s="6">
        <f t="shared" si="243"/>
        <v>-4.9999999999999929</v>
      </c>
      <c r="AW331" s="7">
        <f t="shared" si="244"/>
        <v>-7.7</v>
      </c>
      <c r="AX331" s="8">
        <v>64.989999999999995</v>
      </c>
      <c r="AY331" s="5">
        <v>59.99</v>
      </c>
      <c r="AZ331" s="6">
        <f t="shared" si="245"/>
        <v>-4.9999999999999929</v>
      </c>
      <c r="BA331" s="7">
        <f t="shared" si="246"/>
        <v>-7.7</v>
      </c>
      <c r="BB331" s="8">
        <v>59.99</v>
      </c>
      <c r="BC331" s="5">
        <v>59.99</v>
      </c>
      <c r="BD331" s="6">
        <f t="shared" si="247"/>
        <v>0</v>
      </c>
      <c r="BE331" s="7">
        <f t="shared" si="248"/>
        <v>0</v>
      </c>
      <c r="BF331" s="8">
        <v>59.99</v>
      </c>
      <c r="BG331" s="5">
        <v>59.99</v>
      </c>
      <c r="BH331" s="6">
        <f t="shared" si="249"/>
        <v>0</v>
      </c>
      <c r="BI331" s="7">
        <f t="shared" si="250"/>
        <v>0</v>
      </c>
      <c r="BJ331" s="8">
        <v>64.989999999999995</v>
      </c>
      <c r="BK331" s="5">
        <v>59.99</v>
      </c>
      <c r="BL331" s="6">
        <f t="shared" si="251"/>
        <v>-4.9999999999999929</v>
      </c>
      <c r="BM331" s="7">
        <f t="shared" si="252"/>
        <v>-7.7</v>
      </c>
      <c r="BN331" s="8">
        <v>64.989999999999995</v>
      </c>
      <c r="BO331" s="5">
        <v>64.989999999999995</v>
      </c>
      <c r="BP331" s="6">
        <f t="shared" si="253"/>
        <v>0</v>
      </c>
      <c r="BQ331" s="7">
        <f t="shared" si="254"/>
        <v>0</v>
      </c>
      <c r="BR331" s="8">
        <v>59.99</v>
      </c>
      <c r="BS331" s="5">
        <v>59.99</v>
      </c>
      <c r="BT331" s="6">
        <f t="shared" si="255"/>
        <v>0</v>
      </c>
      <c r="BU331" s="7">
        <f t="shared" si="256"/>
        <v>0</v>
      </c>
      <c r="BV331">
        <f t="shared" si="216"/>
        <v>59.99</v>
      </c>
      <c r="BW331">
        <f t="shared" si="216"/>
        <v>59.99</v>
      </c>
      <c r="BX331">
        <f t="shared" si="217"/>
        <v>74.95</v>
      </c>
      <c r="BY331">
        <f t="shared" si="217"/>
        <v>74.95</v>
      </c>
      <c r="BZ331">
        <f t="shared" si="218"/>
        <v>64.16</v>
      </c>
      <c r="CA331">
        <f t="shared" si="218"/>
        <v>62.99</v>
      </c>
      <c r="CB331">
        <f t="shared" si="219"/>
        <v>4.2</v>
      </c>
      <c r="CC331">
        <f t="shared" si="219"/>
        <v>4.49</v>
      </c>
      <c r="CD331">
        <f t="shared" si="221"/>
        <v>14.96</v>
      </c>
      <c r="CE331">
        <f t="shared" si="221"/>
        <v>14.96</v>
      </c>
      <c r="CF331">
        <f t="shared" si="220"/>
        <v>23.3</v>
      </c>
      <c r="CG331">
        <f t="shared" si="220"/>
        <v>23.7</v>
      </c>
      <c r="CH331" s="20" t="b">
        <f t="shared" si="257"/>
        <v>1</v>
      </c>
    </row>
    <row r="332" spans="1:86" x14ac:dyDescent="0.25">
      <c r="A332" s="31" t="s">
        <v>408</v>
      </c>
      <c r="B332" s="31" t="s">
        <v>183</v>
      </c>
      <c r="C332" s="32">
        <v>43189</v>
      </c>
      <c r="D332" s="32" t="b">
        <f t="shared" si="222"/>
        <v>1</v>
      </c>
      <c r="E332" s="32" t="b">
        <f t="shared" si="222"/>
        <v>1</v>
      </c>
      <c r="F332" s="4">
        <v>19.989999999999998</v>
      </c>
      <c r="G332" s="5">
        <v>19.989999999999998</v>
      </c>
      <c r="H332" s="6">
        <f t="shared" si="223"/>
        <v>0</v>
      </c>
      <c r="I332" s="7">
        <f t="shared" si="224"/>
        <v>0</v>
      </c>
      <c r="J332" s="8">
        <v>19.989999999999998</v>
      </c>
      <c r="K332" s="5">
        <v>19.989999999999998</v>
      </c>
      <c r="L332" s="6">
        <f t="shared" si="225"/>
        <v>0</v>
      </c>
      <c r="M332" s="7">
        <f t="shared" si="226"/>
        <v>0</v>
      </c>
      <c r="N332" s="8">
        <v>21.99</v>
      </c>
      <c r="O332" s="5">
        <v>21.99</v>
      </c>
      <c r="P332" s="6">
        <f t="shared" si="227"/>
        <v>0</v>
      </c>
      <c r="Q332" s="7">
        <f t="shared" si="228"/>
        <v>0</v>
      </c>
      <c r="R332" s="8">
        <v>24.95</v>
      </c>
      <c r="S332" s="5">
        <v>24.95</v>
      </c>
      <c r="T332" s="6">
        <f t="shared" si="229"/>
        <v>0</v>
      </c>
      <c r="U332" s="7">
        <f t="shared" si="230"/>
        <v>0</v>
      </c>
      <c r="V332" s="8">
        <v>19.989999999999998</v>
      </c>
      <c r="W332" s="5">
        <v>19.989999999999998</v>
      </c>
      <c r="X332" s="6">
        <f t="shared" si="231"/>
        <v>0</v>
      </c>
      <c r="Y332" s="7">
        <f t="shared" si="232"/>
        <v>0</v>
      </c>
      <c r="Z332" s="8">
        <v>19.989999999999998</v>
      </c>
      <c r="AA332" s="5">
        <v>19.989999999999998</v>
      </c>
      <c r="AB332" s="6">
        <f t="shared" si="233"/>
        <v>0</v>
      </c>
      <c r="AC332" s="7">
        <f t="shared" si="234"/>
        <v>0</v>
      </c>
      <c r="AD332" s="8">
        <v>19.98</v>
      </c>
      <c r="AE332" s="5">
        <v>19.989999999999998</v>
      </c>
      <c r="AF332" s="6">
        <f t="shared" si="235"/>
        <v>9.9999999999980105E-3</v>
      </c>
      <c r="AG332" s="7">
        <f t="shared" si="236"/>
        <v>0.1</v>
      </c>
      <c r="AH332" s="8">
        <v>19.989999999999998</v>
      </c>
      <c r="AI332" s="5">
        <v>19.989999999999998</v>
      </c>
      <c r="AJ332" s="6">
        <f t="shared" si="237"/>
        <v>0</v>
      </c>
      <c r="AK332" s="7">
        <f t="shared" si="238"/>
        <v>0</v>
      </c>
      <c r="AL332" s="8">
        <v>21.99</v>
      </c>
      <c r="AM332" s="5">
        <v>21.99</v>
      </c>
      <c r="AN332" s="6">
        <f t="shared" si="239"/>
        <v>0</v>
      </c>
      <c r="AO332" s="7">
        <f t="shared" si="240"/>
        <v>0</v>
      </c>
      <c r="AP332" s="8">
        <v>21.99</v>
      </c>
      <c r="AQ332" s="5">
        <v>21.99</v>
      </c>
      <c r="AR332" s="6">
        <f t="shared" si="241"/>
        <v>0</v>
      </c>
      <c r="AS332" s="7">
        <f t="shared" si="242"/>
        <v>0</v>
      </c>
      <c r="AT332" s="8">
        <v>19.989999999999998</v>
      </c>
      <c r="AU332" s="5">
        <v>19.989999999999998</v>
      </c>
      <c r="AV332" s="6">
        <f t="shared" si="243"/>
        <v>0</v>
      </c>
      <c r="AW332" s="7">
        <f t="shared" si="244"/>
        <v>0</v>
      </c>
      <c r="AX332" s="8">
        <v>19.989999999999998</v>
      </c>
      <c r="AY332" s="5">
        <v>19.989999999999998</v>
      </c>
      <c r="AZ332" s="6">
        <f t="shared" si="245"/>
        <v>0</v>
      </c>
      <c r="BA332" s="7">
        <f t="shared" si="246"/>
        <v>0</v>
      </c>
      <c r="BB332" s="8">
        <v>19.989999999999998</v>
      </c>
      <c r="BC332" s="5">
        <v>19.989999999999998</v>
      </c>
      <c r="BD332" s="6">
        <f t="shared" si="247"/>
        <v>0</v>
      </c>
      <c r="BE332" s="7">
        <f t="shared" si="248"/>
        <v>0</v>
      </c>
      <c r="BF332" s="8">
        <v>19.989999999999998</v>
      </c>
      <c r="BG332" s="5">
        <v>19.989999999999998</v>
      </c>
      <c r="BH332" s="6">
        <f t="shared" si="249"/>
        <v>0</v>
      </c>
      <c r="BI332" s="7">
        <f t="shared" si="250"/>
        <v>0</v>
      </c>
      <c r="BJ332" s="8">
        <v>19.489999999999998</v>
      </c>
      <c r="BK332" s="5">
        <v>18.989999999999998</v>
      </c>
      <c r="BL332" s="6">
        <f t="shared" si="251"/>
        <v>-0.5</v>
      </c>
      <c r="BM332" s="7">
        <f t="shared" si="252"/>
        <v>-2.6</v>
      </c>
      <c r="BN332" s="8">
        <v>22.99</v>
      </c>
      <c r="BO332" s="5">
        <v>22.99</v>
      </c>
      <c r="BP332" s="6">
        <f t="shared" si="253"/>
        <v>0</v>
      </c>
      <c r="BQ332" s="7">
        <f t="shared" si="254"/>
        <v>0</v>
      </c>
      <c r="BR332" s="8">
        <v>19.989999999999998</v>
      </c>
      <c r="BS332" s="5">
        <v>19.989999999999998</v>
      </c>
      <c r="BT332" s="6">
        <f t="shared" si="255"/>
        <v>0</v>
      </c>
      <c r="BU332" s="7">
        <f t="shared" si="256"/>
        <v>0</v>
      </c>
      <c r="BV332">
        <f t="shared" si="216"/>
        <v>19.489999999999998</v>
      </c>
      <c r="BW332">
        <f t="shared" si="216"/>
        <v>18.989999999999998</v>
      </c>
      <c r="BX332">
        <f t="shared" si="217"/>
        <v>24.95</v>
      </c>
      <c r="BY332">
        <f t="shared" si="217"/>
        <v>24.95</v>
      </c>
      <c r="BZ332">
        <f t="shared" si="218"/>
        <v>20.78</v>
      </c>
      <c r="CA332">
        <f t="shared" si="218"/>
        <v>20.75</v>
      </c>
      <c r="CB332">
        <f t="shared" si="219"/>
        <v>1.44</v>
      </c>
      <c r="CC332">
        <f t="shared" si="219"/>
        <v>1.47</v>
      </c>
      <c r="CD332">
        <f t="shared" si="221"/>
        <v>5.46</v>
      </c>
      <c r="CE332">
        <f t="shared" si="221"/>
        <v>5.96</v>
      </c>
      <c r="CF332">
        <f t="shared" si="220"/>
        <v>26.3</v>
      </c>
      <c r="CG332">
        <f t="shared" si="220"/>
        <v>28.7</v>
      </c>
      <c r="CH332" s="20" t="b">
        <f t="shared" si="257"/>
        <v>1</v>
      </c>
    </row>
    <row r="333" spans="1:86" x14ac:dyDescent="0.25">
      <c r="A333" s="31" t="s">
        <v>409</v>
      </c>
      <c r="B333" s="31" t="s">
        <v>183</v>
      </c>
      <c r="C333" s="32">
        <v>43192</v>
      </c>
      <c r="D333" s="32" t="b">
        <f t="shared" si="222"/>
        <v>1</v>
      </c>
      <c r="E333" s="32" t="b">
        <f t="shared" si="222"/>
        <v>1</v>
      </c>
      <c r="F333" s="4">
        <v>44.99</v>
      </c>
      <c r="G333" s="5">
        <v>39.99</v>
      </c>
      <c r="H333" s="6">
        <f t="shared" si="223"/>
        <v>-5</v>
      </c>
      <c r="I333" s="7">
        <f t="shared" si="224"/>
        <v>-11.1</v>
      </c>
      <c r="J333" s="8">
        <v>39.99</v>
      </c>
      <c r="K333" s="5">
        <v>39.99</v>
      </c>
      <c r="L333" s="6">
        <f t="shared" si="225"/>
        <v>0</v>
      </c>
      <c r="M333" s="7">
        <f t="shared" si="226"/>
        <v>0</v>
      </c>
      <c r="N333" s="8">
        <v>44.99</v>
      </c>
      <c r="O333" s="5">
        <v>44.99</v>
      </c>
      <c r="P333" s="6">
        <f t="shared" si="227"/>
        <v>0</v>
      </c>
      <c r="Q333" s="7">
        <f t="shared" si="228"/>
        <v>0</v>
      </c>
      <c r="R333" s="8">
        <v>49.95</v>
      </c>
      <c r="S333" s="5">
        <v>49.95</v>
      </c>
      <c r="T333" s="6">
        <f t="shared" si="229"/>
        <v>0</v>
      </c>
      <c r="U333" s="7">
        <f t="shared" si="230"/>
        <v>0</v>
      </c>
      <c r="V333" s="8">
        <v>39.99</v>
      </c>
      <c r="W333" s="5">
        <v>39.99</v>
      </c>
      <c r="X333" s="6">
        <f t="shared" si="231"/>
        <v>0</v>
      </c>
      <c r="Y333" s="7">
        <f t="shared" si="232"/>
        <v>0</v>
      </c>
      <c r="Z333" s="8">
        <v>44.99</v>
      </c>
      <c r="AA333" s="5">
        <v>44.99</v>
      </c>
      <c r="AB333" s="6">
        <f t="shared" si="233"/>
        <v>0</v>
      </c>
      <c r="AC333" s="7">
        <f t="shared" si="234"/>
        <v>0</v>
      </c>
      <c r="AD333" s="8">
        <v>39.99</v>
      </c>
      <c r="AE333" s="5">
        <v>39.99</v>
      </c>
      <c r="AF333" s="6">
        <f t="shared" si="235"/>
        <v>0</v>
      </c>
      <c r="AG333" s="7">
        <f t="shared" si="236"/>
        <v>0</v>
      </c>
      <c r="AH333" s="8">
        <v>39.99</v>
      </c>
      <c r="AI333" s="5">
        <v>39.99</v>
      </c>
      <c r="AJ333" s="6">
        <f t="shared" si="237"/>
        <v>0</v>
      </c>
      <c r="AK333" s="7">
        <f t="shared" si="238"/>
        <v>0</v>
      </c>
      <c r="AL333" s="8">
        <v>44.99</v>
      </c>
      <c r="AM333" s="5">
        <v>44.99</v>
      </c>
      <c r="AN333" s="6">
        <f t="shared" si="239"/>
        <v>0</v>
      </c>
      <c r="AO333" s="7">
        <f t="shared" si="240"/>
        <v>0</v>
      </c>
      <c r="AP333" s="8">
        <v>44.99</v>
      </c>
      <c r="AQ333" s="5">
        <v>44.99</v>
      </c>
      <c r="AR333" s="6">
        <f t="shared" si="241"/>
        <v>0</v>
      </c>
      <c r="AS333" s="7">
        <f t="shared" si="242"/>
        <v>0</v>
      </c>
      <c r="AT333" s="8">
        <v>44.99</v>
      </c>
      <c r="AU333" s="5">
        <v>39.99</v>
      </c>
      <c r="AV333" s="6">
        <f t="shared" si="243"/>
        <v>-5</v>
      </c>
      <c r="AW333" s="7">
        <f t="shared" si="244"/>
        <v>-11.1</v>
      </c>
      <c r="AX333" s="8">
        <v>44.99</v>
      </c>
      <c r="AY333" s="5">
        <v>39.99</v>
      </c>
      <c r="AZ333" s="6">
        <f t="shared" si="245"/>
        <v>-5</v>
      </c>
      <c r="BA333" s="7">
        <f t="shared" si="246"/>
        <v>-11.1</v>
      </c>
      <c r="BB333" s="8">
        <v>39.99</v>
      </c>
      <c r="BC333" s="5">
        <v>39.99</v>
      </c>
      <c r="BD333" s="6">
        <f t="shared" si="247"/>
        <v>0</v>
      </c>
      <c r="BE333" s="7">
        <f t="shared" si="248"/>
        <v>0</v>
      </c>
      <c r="BF333" s="8">
        <v>39.99</v>
      </c>
      <c r="BG333" s="5">
        <v>39.99</v>
      </c>
      <c r="BH333" s="6">
        <f t="shared" si="249"/>
        <v>0</v>
      </c>
      <c r="BI333" s="7">
        <f t="shared" si="250"/>
        <v>0</v>
      </c>
      <c r="BJ333" s="8">
        <v>39.99</v>
      </c>
      <c r="BK333" s="5">
        <v>39.99</v>
      </c>
      <c r="BL333" s="6">
        <f t="shared" si="251"/>
        <v>0</v>
      </c>
      <c r="BM333" s="7">
        <f t="shared" si="252"/>
        <v>0</v>
      </c>
      <c r="BN333" s="8">
        <v>44.99</v>
      </c>
      <c r="BO333" s="5">
        <v>44.99</v>
      </c>
      <c r="BP333" s="6">
        <f t="shared" si="253"/>
        <v>0</v>
      </c>
      <c r="BQ333" s="7">
        <f t="shared" si="254"/>
        <v>0</v>
      </c>
      <c r="BR333" s="8">
        <v>39.99</v>
      </c>
      <c r="BS333" s="5">
        <v>39.99</v>
      </c>
      <c r="BT333" s="6">
        <f t="shared" si="255"/>
        <v>0</v>
      </c>
      <c r="BU333" s="7">
        <f t="shared" si="256"/>
        <v>0</v>
      </c>
      <c r="BV333">
        <f t="shared" si="216"/>
        <v>39.99</v>
      </c>
      <c r="BW333">
        <f t="shared" si="216"/>
        <v>39.99</v>
      </c>
      <c r="BX333">
        <f t="shared" si="217"/>
        <v>49.95</v>
      </c>
      <c r="BY333">
        <f t="shared" si="217"/>
        <v>49.95</v>
      </c>
      <c r="BZ333">
        <f t="shared" si="218"/>
        <v>42.93</v>
      </c>
      <c r="CA333">
        <f t="shared" si="218"/>
        <v>42.05</v>
      </c>
      <c r="CB333">
        <f t="shared" si="219"/>
        <v>2.99</v>
      </c>
      <c r="CC333">
        <f t="shared" si="219"/>
        <v>2.99</v>
      </c>
      <c r="CD333">
        <f t="shared" si="221"/>
        <v>9.9600000000000009</v>
      </c>
      <c r="CE333">
        <f t="shared" si="221"/>
        <v>9.9600000000000009</v>
      </c>
      <c r="CF333">
        <f t="shared" si="220"/>
        <v>23.2</v>
      </c>
      <c r="CG333">
        <f t="shared" si="220"/>
        <v>23.7</v>
      </c>
      <c r="CH333" s="20" t="b">
        <f t="shared" si="257"/>
        <v>1</v>
      </c>
    </row>
    <row r="334" spans="1:86" x14ac:dyDescent="0.25">
      <c r="A334" s="31" t="s">
        <v>410</v>
      </c>
      <c r="B334" s="31" t="s">
        <v>183</v>
      </c>
      <c r="C334" s="32">
        <v>43193</v>
      </c>
      <c r="D334" s="32" t="b">
        <f t="shared" si="222"/>
        <v>1</v>
      </c>
      <c r="E334" s="32" t="b">
        <f t="shared" si="222"/>
        <v>1</v>
      </c>
      <c r="F334" s="4">
        <v>24.99</v>
      </c>
      <c r="G334" s="5">
        <v>24.99</v>
      </c>
      <c r="H334" s="6">
        <f t="shared" si="223"/>
        <v>0</v>
      </c>
      <c r="I334" s="7">
        <f t="shared" si="224"/>
        <v>0</v>
      </c>
      <c r="J334" s="8">
        <v>24.99</v>
      </c>
      <c r="K334" s="5">
        <v>24.99</v>
      </c>
      <c r="L334" s="6">
        <f t="shared" si="225"/>
        <v>0</v>
      </c>
      <c r="M334" s="7">
        <f t="shared" si="226"/>
        <v>0</v>
      </c>
      <c r="N334" s="8">
        <v>27.99</v>
      </c>
      <c r="O334" s="5">
        <v>27.99</v>
      </c>
      <c r="P334" s="6">
        <f t="shared" si="227"/>
        <v>0</v>
      </c>
      <c r="Q334" s="7">
        <f t="shared" si="228"/>
        <v>0</v>
      </c>
      <c r="R334" s="8">
        <v>29.95</v>
      </c>
      <c r="S334" s="5">
        <v>29.95</v>
      </c>
      <c r="T334" s="6">
        <f t="shared" si="229"/>
        <v>0</v>
      </c>
      <c r="U334" s="7">
        <f t="shared" si="230"/>
        <v>0</v>
      </c>
      <c r="V334" s="8">
        <v>29.99</v>
      </c>
      <c r="W334" s="5">
        <v>24.99</v>
      </c>
      <c r="X334" s="6">
        <f t="shared" si="231"/>
        <v>-5</v>
      </c>
      <c r="Y334" s="7">
        <f t="shared" si="232"/>
        <v>-16.7</v>
      </c>
      <c r="Z334" s="8">
        <v>22.99</v>
      </c>
      <c r="AA334" s="5">
        <v>24.99</v>
      </c>
      <c r="AB334" s="6">
        <f t="shared" si="233"/>
        <v>2</v>
      </c>
      <c r="AC334" s="7">
        <f t="shared" si="234"/>
        <v>8.6999999999999993</v>
      </c>
      <c r="AD334" s="8">
        <v>24.99</v>
      </c>
      <c r="AE334" s="5">
        <v>24.99</v>
      </c>
      <c r="AF334" s="6">
        <f t="shared" si="235"/>
        <v>0</v>
      </c>
      <c r="AG334" s="7">
        <f t="shared" si="236"/>
        <v>0</v>
      </c>
      <c r="AH334" s="8">
        <v>24.99</v>
      </c>
      <c r="AI334" s="5">
        <v>24.99</v>
      </c>
      <c r="AJ334" s="6">
        <f t="shared" si="237"/>
        <v>0</v>
      </c>
      <c r="AK334" s="7">
        <f t="shared" si="238"/>
        <v>0</v>
      </c>
      <c r="AL334" s="8">
        <v>27.99</v>
      </c>
      <c r="AM334" s="5">
        <v>27.99</v>
      </c>
      <c r="AN334" s="6">
        <f t="shared" si="239"/>
        <v>0</v>
      </c>
      <c r="AO334" s="7">
        <f t="shared" si="240"/>
        <v>0</v>
      </c>
      <c r="AP334" s="8">
        <v>27.99</v>
      </c>
      <c r="AQ334" s="5">
        <v>27.99</v>
      </c>
      <c r="AR334" s="6">
        <f t="shared" si="241"/>
        <v>0</v>
      </c>
      <c r="AS334" s="7">
        <f t="shared" si="242"/>
        <v>0</v>
      </c>
      <c r="AT334" s="8">
        <v>24.99</v>
      </c>
      <c r="AU334" s="5">
        <v>24.99</v>
      </c>
      <c r="AV334" s="6">
        <f t="shared" si="243"/>
        <v>0</v>
      </c>
      <c r="AW334" s="7">
        <f t="shared" si="244"/>
        <v>0</v>
      </c>
      <c r="AX334" s="8">
        <v>24.99</v>
      </c>
      <c r="AY334" s="5">
        <v>24.99</v>
      </c>
      <c r="AZ334" s="6">
        <f t="shared" si="245"/>
        <v>0</v>
      </c>
      <c r="BA334" s="7">
        <f t="shared" si="246"/>
        <v>0</v>
      </c>
      <c r="BB334" s="8">
        <v>24.99</v>
      </c>
      <c r="BC334" s="5">
        <v>24.99</v>
      </c>
      <c r="BD334" s="6">
        <f t="shared" si="247"/>
        <v>0</v>
      </c>
      <c r="BE334" s="7">
        <f t="shared" si="248"/>
        <v>0</v>
      </c>
      <c r="BF334" s="8">
        <v>29.99</v>
      </c>
      <c r="BG334" s="5">
        <v>24.99</v>
      </c>
      <c r="BH334" s="6">
        <f t="shared" si="249"/>
        <v>-5</v>
      </c>
      <c r="BI334" s="7">
        <f t="shared" si="250"/>
        <v>-16.7</v>
      </c>
      <c r="BJ334" s="8">
        <v>24.49</v>
      </c>
      <c r="BK334" s="5">
        <v>23.99</v>
      </c>
      <c r="BL334" s="6">
        <f t="shared" si="251"/>
        <v>-0.5</v>
      </c>
      <c r="BM334" s="7">
        <f t="shared" si="252"/>
        <v>-2</v>
      </c>
      <c r="BN334" s="8">
        <v>29.99</v>
      </c>
      <c r="BO334" s="5">
        <v>29.99</v>
      </c>
      <c r="BP334" s="6">
        <f t="shared" si="253"/>
        <v>0</v>
      </c>
      <c r="BQ334" s="7">
        <f t="shared" si="254"/>
        <v>0</v>
      </c>
      <c r="BR334" s="8">
        <v>29.99</v>
      </c>
      <c r="BS334" s="5">
        <v>24.99</v>
      </c>
      <c r="BT334" s="6">
        <f t="shared" si="255"/>
        <v>-5</v>
      </c>
      <c r="BU334" s="7">
        <f t="shared" si="256"/>
        <v>-16.7</v>
      </c>
      <c r="BV334">
        <f t="shared" si="216"/>
        <v>22.99</v>
      </c>
      <c r="BW334">
        <f t="shared" si="216"/>
        <v>23.99</v>
      </c>
      <c r="BX334">
        <f t="shared" si="217"/>
        <v>29.99</v>
      </c>
      <c r="BY334">
        <f t="shared" si="217"/>
        <v>29.99</v>
      </c>
      <c r="BZ334">
        <f t="shared" si="218"/>
        <v>26.84</v>
      </c>
      <c r="CA334">
        <f t="shared" si="218"/>
        <v>26.05</v>
      </c>
      <c r="CB334">
        <f t="shared" si="219"/>
        <v>2.4</v>
      </c>
      <c r="CC334">
        <f t="shared" si="219"/>
        <v>1.86</v>
      </c>
      <c r="CD334">
        <f t="shared" si="221"/>
        <v>7</v>
      </c>
      <c r="CE334">
        <f t="shared" si="221"/>
        <v>6</v>
      </c>
      <c r="CF334">
        <f t="shared" si="220"/>
        <v>26.1</v>
      </c>
      <c r="CG334">
        <f t="shared" si="220"/>
        <v>23</v>
      </c>
      <c r="CH334" s="20" t="b">
        <f t="shared" si="257"/>
        <v>1</v>
      </c>
    </row>
    <row r="335" spans="1:86" x14ac:dyDescent="0.25">
      <c r="A335" s="31" t="s">
        <v>411</v>
      </c>
      <c r="B335" s="31" t="s">
        <v>183</v>
      </c>
      <c r="C335" s="32">
        <v>43194</v>
      </c>
      <c r="D335" s="32" t="b">
        <f t="shared" si="222"/>
        <v>1</v>
      </c>
      <c r="E335" s="32" t="b">
        <f t="shared" si="222"/>
        <v>1</v>
      </c>
      <c r="F335" s="4">
        <v>44.99</v>
      </c>
      <c r="G335" s="5">
        <v>39.99</v>
      </c>
      <c r="H335" s="6">
        <f t="shared" si="223"/>
        <v>-5</v>
      </c>
      <c r="I335" s="7">
        <f t="shared" si="224"/>
        <v>-11.1</v>
      </c>
      <c r="J335" s="8">
        <v>39.99</v>
      </c>
      <c r="K335" s="5">
        <v>39.99</v>
      </c>
      <c r="L335" s="6">
        <f t="shared" si="225"/>
        <v>0</v>
      </c>
      <c r="M335" s="7">
        <f t="shared" si="226"/>
        <v>0</v>
      </c>
      <c r="N335" s="8">
        <v>44.99</v>
      </c>
      <c r="O335" s="5">
        <v>44.99</v>
      </c>
      <c r="P335" s="6">
        <f t="shared" si="227"/>
        <v>0</v>
      </c>
      <c r="Q335" s="7">
        <f t="shared" si="228"/>
        <v>0</v>
      </c>
      <c r="R335" s="8">
        <v>49.95</v>
      </c>
      <c r="S335" s="5">
        <v>49.95</v>
      </c>
      <c r="T335" s="6">
        <f t="shared" si="229"/>
        <v>0</v>
      </c>
      <c r="U335" s="7">
        <f t="shared" si="230"/>
        <v>0</v>
      </c>
      <c r="V335" s="8">
        <v>39.99</v>
      </c>
      <c r="W335" s="5">
        <v>39.99</v>
      </c>
      <c r="X335" s="6">
        <f t="shared" si="231"/>
        <v>0</v>
      </c>
      <c r="Y335" s="7">
        <f t="shared" si="232"/>
        <v>0</v>
      </c>
      <c r="Z335" s="8">
        <v>47.99</v>
      </c>
      <c r="AA335" s="5">
        <v>47.99</v>
      </c>
      <c r="AB335" s="6">
        <f t="shared" si="233"/>
        <v>0</v>
      </c>
      <c r="AC335" s="7">
        <f t="shared" si="234"/>
        <v>0</v>
      </c>
      <c r="AD335" s="8">
        <v>39.99</v>
      </c>
      <c r="AE335" s="5">
        <v>39.99</v>
      </c>
      <c r="AF335" s="6">
        <f t="shared" si="235"/>
        <v>0</v>
      </c>
      <c r="AG335" s="7">
        <f t="shared" si="236"/>
        <v>0</v>
      </c>
      <c r="AH335" s="8">
        <v>39.99</v>
      </c>
      <c r="AI335" s="5">
        <v>39.99</v>
      </c>
      <c r="AJ335" s="6">
        <f t="shared" si="237"/>
        <v>0</v>
      </c>
      <c r="AK335" s="7">
        <f t="shared" si="238"/>
        <v>0</v>
      </c>
      <c r="AL335" s="8">
        <v>44.99</v>
      </c>
      <c r="AM335" s="5">
        <v>44.99</v>
      </c>
      <c r="AN335" s="6">
        <f t="shared" si="239"/>
        <v>0</v>
      </c>
      <c r="AO335" s="7">
        <f t="shared" si="240"/>
        <v>0</v>
      </c>
      <c r="AP335" s="8">
        <v>44.99</v>
      </c>
      <c r="AQ335" s="5">
        <v>44.99</v>
      </c>
      <c r="AR335" s="6">
        <f t="shared" si="241"/>
        <v>0</v>
      </c>
      <c r="AS335" s="7">
        <f t="shared" si="242"/>
        <v>0</v>
      </c>
      <c r="AT335" s="8">
        <v>39.99</v>
      </c>
      <c r="AU335" s="5">
        <v>39.99</v>
      </c>
      <c r="AV335" s="6">
        <f t="shared" si="243"/>
        <v>0</v>
      </c>
      <c r="AW335" s="7">
        <f t="shared" si="244"/>
        <v>0</v>
      </c>
      <c r="AX335" s="8">
        <v>44.99</v>
      </c>
      <c r="AY335" s="5">
        <v>39.99</v>
      </c>
      <c r="AZ335" s="6">
        <f t="shared" si="245"/>
        <v>-5</v>
      </c>
      <c r="BA335" s="7">
        <f t="shared" si="246"/>
        <v>-11.1</v>
      </c>
      <c r="BB335" s="8">
        <v>39.99</v>
      </c>
      <c r="BC335" s="5">
        <v>39.99</v>
      </c>
      <c r="BD335" s="6">
        <f t="shared" si="247"/>
        <v>0</v>
      </c>
      <c r="BE335" s="7">
        <f t="shared" si="248"/>
        <v>0</v>
      </c>
      <c r="BF335" s="8">
        <v>39.99</v>
      </c>
      <c r="BG335" s="5">
        <v>39.99</v>
      </c>
      <c r="BH335" s="6">
        <f t="shared" si="249"/>
        <v>0</v>
      </c>
      <c r="BI335" s="7">
        <f t="shared" si="250"/>
        <v>0</v>
      </c>
      <c r="BJ335" s="8">
        <v>39.99</v>
      </c>
      <c r="BK335" s="5">
        <v>39.99</v>
      </c>
      <c r="BL335" s="6">
        <f t="shared" si="251"/>
        <v>0</v>
      </c>
      <c r="BM335" s="7">
        <f t="shared" si="252"/>
        <v>0</v>
      </c>
      <c r="BN335" s="8">
        <v>44.99</v>
      </c>
      <c r="BO335" s="5">
        <v>44.99</v>
      </c>
      <c r="BP335" s="6">
        <f t="shared" si="253"/>
        <v>0</v>
      </c>
      <c r="BQ335" s="7">
        <f t="shared" si="254"/>
        <v>0</v>
      </c>
      <c r="BR335" s="8">
        <v>39.99</v>
      </c>
      <c r="BS335" s="5">
        <v>39.99</v>
      </c>
      <c r="BT335" s="6">
        <f t="shared" si="255"/>
        <v>0</v>
      </c>
      <c r="BU335" s="7">
        <f t="shared" si="256"/>
        <v>0</v>
      </c>
      <c r="BV335">
        <f t="shared" si="216"/>
        <v>39.99</v>
      </c>
      <c r="BW335">
        <f t="shared" si="216"/>
        <v>39.99</v>
      </c>
      <c r="BX335">
        <f t="shared" si="217"/>
        <v>49.95</v>
      </c>
      <c r="BY335">
        <f t="shared" si="217"/>
        <v>49.95</v>
      </c>
      <c r="BZ335">
        <f t="shared" si="218"/>
        <v>42.81</v>
      </c>
      <c r="CA335">
        <f t="shared" si="218"/>
        <v>42.22</v>
      </c>
      <c r="CB335">
        <f t="shared" si="219"/>
        <v>3.23</v>
      </c>
      <c r="CC335">
        <f t="shared" si="219"/>
        <v>3.24</v>
      </c>
      <c r="CD335">
        <f t="shared" si="221"/>
        <v>9.9600000000000009</v>
      </c>
      <c r="CE335">
        <f t="shared" si="221"/>
        <v>9.9600000000000009</v>
      </c>
      <c r="CF335">
        <f t="shared" si="220"/>
        <v>23.3</v>
      </c>
      <c r="CG335">
        <f t="shared" si="220"/>
        <v>23.6</v>
      </c>
      <c r="CH335" s="20" t="b">
        <f t="shared" si="257"/>
        <v>1</v>
      </c>
    </row>
    <row r="336" spans="1:86" x14ac:dyDescent="0.25">
      <c r="A336" s="31" t="s">
        <v>412</v>
      </c>
      <c r="B336" s="31" t="s">
        <v>183</v>
      </c>
      <c r="C336" s="32">
        <v>43195</v>
      </c>
      <c r="D336" s="32" t="b">
        <f t="shared" si="222"/>
        <v>1</v>
      </c>
      <c r="E336" s="32" t="b">
        <f t="shared" si="222"/>
        <v>1</v>
      </c>
      <c r="F336" s="4">
        <v>54.99</v>
      </c>
      <c r="G336" s="5">
        <v>49.99</v>
      </c>
      <c r="H336" s="6">
        <f t="shared" si="223"/>
        <v>-5</v>
      </c>
      <c r="I336" s="7">
        <f t="shared" si="224"/>
        <v>-9.1</v>
      </c>
      <c r="J336" s="8">
        <v>49.99</v>
      </c>
      <c r="K336" s="5">
        <v>49.99</v>
      </c>
      <c r="L336" s="6">
        <f t="shared" si="225"/>
        <v>0</v>
      </c>
      <c r="M336" s="7">
        <f t="shared" si="226"/>
        <v>0</v>
      </c>
      <c r="N336" s="8">
        <v>59.99</v>
      </c>
      <c r="O336" s="5">
        <v>59.99</v>
      </c>
      <c r="P336" s="6">
        <f t="shared" si="227"/>
        <v>0</v>
      </c>
      <c r="Q336" s="7">
        <f t="shared" si="228"/>
        <v>0</v>
      </c>
      <c r="R336" s="8">
        <v>59.95</v>
      </c>
      <c r="S336" s="5">
        <v>59.95</v>
      </c>
      <c r="T336" s="6">
        <f t="shared" si="229"/>
        <v>0</v>
      </c>
      <c r="U336" s="7">
        <f t="shared" si="230"/>
        <v>0</v>
      </c>
      <c r="V336" s="8">
        <v>54.99</v>
      </c>
      <c r="W336" s="5">
        <v>49.99</v>
      </c>
      <c r="X336" s="6">
        <f t="shared" si="231"/>
        <v>-5</v>
      </c>
      <c r="Y336" s="7">
        <f t="shared" si="232"/>
        <v>-9.1</v>
      </c>
      <c r="Z336" s="8">
        <v>49.99</v>
      </c>
      <c r="AA336" s="5">
        <v>49.99</v>
      </c>
      <c r="AB336" s="6">
        <f t="shared" si="233"/>
        <v>0</v>
      </c>
      <c r="AC336" s="7">
        <f t="shared" si="234"/>
        <v>0</v>
      </c>
      <c r="AD336" s="8">
        <v>49.99</v>
      </c>
      <c r="AE336" s="5">
        <v>49.99</v>
      </c>
      <c r="AF336" s="6">
        <f t="shared" si="235"/>
        <v>0</v>
      </c>
      <c r="AG336" s="7">
        <f t="shared" si="236"/>
        <v>0</v>
      </c>
      <c r="AH336" s="8">
        <v>49.99</v>
      </c>
      <c r="AI336" s="5">
        <v>49.99</v>
      </c>
      <c r="AJ336" s="6">
        <f t="shared" si="237"/>
        <v>0</v>
      </c>
      <c r="AK336" s="7">
        <f t="shared" si="238"/>
        <v>0</v>
      </c>
      <c r="AL336" s="8">
        <v>59.99</v>
      </c>
      <c r="AM336" s="5">
        <v>59.99</v>
      </c>
      <c r="AN336" s="6">
        <f t="shared" si="239"/>
        <v>0</v>
      </c>
      <c r="AO336" s="7">
        <f t="shared" si="240"/>
        <v>0</v>
      </c>
      <c r="AP336" s="8">
        <v>59.99</v>
      </c>
      <c r="AQ336" s="5">
        <v>59.99</v>
      </c>
      <c r="AR336" s="6">
        <f t="shared" si="241"/>
        <v>0</v>
      </c>
      <c r="AS336" s="7">
        <f t="shared" si="242"/>
        <v>0</v>
      </c>
      <c r="AT336" s="8">
        <v>54.99</v>
      </c>
      <c r="AU336" s="5">
        <v>49.99</v>
      </c>
      <c r="AV336" s="6">
        <f t="shared" si="243"/>
        <v>-5</v>
      </c>
      <c r="AW336" s="7">
        <f t="shared" si="244"/>
        <v>-9.1</v>
      </c>
      <c r="AX336" s="8">
        <v>54.99</v>
      </c>
      <c r="AY336" s="5">
        <v>49.99</v>
      </c>
      <c r="AZ336" s="6">
        <f t="shared" si="245"/>
        <v>-5</v>
      </c>
      <c r="BA336" s="7">
        <f t="shared" si="246"/>
        <v>-9.1</v>
      </c>
      <c r="BB336" s="8">
        <v>49.99</v>
      </c>
      <c r="BC336" s="5">
        <v>49.99</v>
      </c>
      <c r="BD336" s="6">
        <f t="shared" si="247"/>
        <v>0</v>
      </c>
      <c r="BE336" s="7">
        <f t="shared" si="248"/>
        <v>0</v>
      </c>
      <c r="BF336" s="8">
        <v>54.99</v>
      </c>
      <c r="BG336" s="5">
        <v>49.99</v>
      </c>
      <c r="BH336" s="6">
        <f t="shared" si="249"/>
        <v>-5</v>
      </c>
      <c r="BI336" s="7">
        <f t="shared" si="250"/>
        <v>-9.1</v>
      </c>
      <c r="BJ336" s="8">
        <v>49.99</v>
      </c>
      <c r="BK336" s="5">
        <v>49.99</v>
      </c>
      <c r="BL336" s="6">
        <f t="shared" si="251"/>
        <v>0</v>
      </c>
      <c r="BM336" s="7">
        <f t="shared" si="252"/>
        <v>0</v>
      </c>
      <c r="BN336" s="8">
        <v>54.99</v>
      </c>
      <c r="BO336" s="5">
        <v>54.99</v>
      </c>
      <c r="BP336" s="6">
        <f t="shared" si="253"/>
        <v>0</v>
      </c>
      <c r="BQ336" s="7">
        <f t="shared" si="254"/>
        <v>0</v>
      </c>
      <c r="BR336" s="8">
        <v>54.99</v>
      </c>
      <c r="BS336" s="5">
        <v>49.99</v>
      </c>
      <c r="BT336" s="6">
        <f t="shared" si="255"/>
        <v>-5</v>
      </c>
      <c r="BU336" s="7">
        <f t="shared" si="256"/>
        <v>-9.1</v>
      </c>
      <c r="BV336">
        <f t="shared" si="216"/>
        <v>49.99</v>
      </c>
      <c r="BW336">
        <f t="shared" si="216"/>
        <v>49.99</v>
      </c>
      <c r="BX336">
        <f t="shared" si="217"/>
        <v>59.99</v>
      </c>
      <c r="BY336">
        <f t="shared" si="217"/>
        <v>59.99</v>
      </c>
      <c r="BZ336">
        <f t="shared" si="218"/>
        <v>54.4</v>
      </c>
      <c r="CA336">
        <f t="shared" si="218"/>
        <v>52.63</v>
      </c>
      <c r="CB336">
        <f t="shared" si="219"/>
        <v>3.79</v>
      </c>
      <c r="CC336">
        <f t="shared" si="219"/>
        <v>4.24</v>
      </c>
      <c r="CD336">
        <f t="shared" si="221"/>
        <v>10</v>
      </c>
      <c r="CE336">
        <f t="shared" si="221"/>
        <v>10</v>
      </c>
      <c r="CF336">
        <f t="shared" si="220"/>
        <v>18.399999999999999</v>
      </c>
      <c r="CG336">
        <f t="shared" si="220"/>
        <v>19</v>
      </c>
      <c r="CH336" s="20" t="b">
        <f t="shared" si="257"/>
        <v>1</v>
      </c>
    </row>
    <row r="337" spans="1:86" x14ac:dyDescent="0.25">
      <c r="A337" s="31" t="s">
        <v>413</v>
      </c>
      <c r="B337" s="31" t="s">
        <v>183</v>
      </c>
      <c r="C337" s="32">
        <v>43196</v>
      </c>
      <c r="D337" s="32" t="b">
        <f t="shared" si="222"/>
        <v>1</v>
      </c>
      <c r="E337" s="32" t="b">
        <f t="shared" si="222"/>
        <v>1</v>
      </c>
      <c r="F337" s="4">
        <v>84.99</v>
      </c>
      <c r="G337" s="5">
        <v>84.99</v>
      </c>
      <c r="H337" s="6">
        <f t="shared" si="223"/>
        <v>0</v>
      </c>
      <c r="I337" s="7">
        <f t="shared" si="224"/>
        <v>0</v>
      </c>
      <c r="J337" s="8">
        <v>79.989999999999995</v>
      </c>
      <c r="K337" s="5">
        <v>84.99</v>
      </c>
      <c r="L337" s="6">
        <f t="shared" si="225"/>
        <v>5</v>
      </c>
      <c r="M337" s="7">
        <f t="shared" si="226"/>
        <v>6.3</v>
      </c>
      <c r="N337" s="8">
        <v>94.99</v>
      </c>
      <c r="O337" s="5">
        <v>94.99</v>
      </c>
      <c r="P337" s="6">
        <f t="shared" si="227"/>
        <v>0</v>
      </c>
      <c r="Q337" s="7">
        <f t="shared" si="228"/>
        <v>0</v>
      </c>
      <c r="R337" s="8">
        <v>99.95</v>
      </c>
      <c r="S337" s="5">
        <v>99.95</v>
      </c>
      <c r="T337" s="6">
        <f t="shared" si="229"/>
        <v>0</v>
      </c>
      <c r="U337" s="7">
        <f t="shared" si="230"/>
        <v>0</v>
      </c>
      <c r="V337" s="8">
        <v>84.99</v>
      </c>
      <c r="W337" s="5">
        <v>84.99</v>
      </c>
      <c r="X337" s="6">
        <f t="shared" si="231"/>
        <v>0</v>
      </c>
      <c r="Y337" s="7">
        <f t="shared" si="232"/>
        <v>0</v>
      </c>
      <c r="Z337" s="8">
        <v>94.99</v>
      </c>
      <c r="AA337" s="5">
        <v>94.99</v>
      </c>
      <c r="AB337" s="6">
        <f t="shared" si="233"/>
        <v>0</v>
      </c>
      <c r="AC337" s="7">
        <f t="shared" si="234"/>
        <v>0</v>
      </c>
      <c r="AD337" s="8">
        <v>79.989999999999995</v>
      </c>
      <c r="AE337" s="5">
        <v>84.99</v>
      </c>
      <c r="AF337" s="6">
        <f t="shared" si="235"/>
        <v>5</v>
      </c>
      <c r="AG337" s="7">
        <f t="shared" si="236"/>
        <v>6.3</v>
      </c>
      <c r="AH337" s="8">
        <v>79.989999999999995</v>
      </c>
      <c r="AI337" s="5">
        <v>84.99</v>
      </c>
      <c r="AJ337" s="6">
        <f t="shared" si="237"/>
        <v>5</v>
      </c>
      <c r="AK337" s="7">
        <f t="shared" si="238"/>
        <v>6.3</v>
      </c>
      <c r="AL337" s="8">
        <v>94.99</v>
      </c>
      <c r="AM337" s="5">
        <v>94.99</v>
      </c>
      <c r="AN337" s="6">
        <f t="shared" si="239"/>
        <v>0</v>
      </c>
      <c r="AO337" s="7">
        <f t="shared" si="240"/>
        <v>0</v>
      </c>
      <c r="AP337" s="8">
        <v>94.99</v>
      </c>
      <c r="AQ337" s="5">
        <v>94.99</v>
      </c>
      <c r="AR337" s="6">
        <f t="shared" si="241"/>
        <v>0</v>
      </c>
      <c r="AS337" s="7">
        <f t="shared" si="242"/>
        <v>0</v>
      </c>
      <c r="AT337" s="8">
        <v>79.989999999999995</v>
      </c>
      <c r="AU337" s="5">
        <v>84.99</v>
      </c>
      <c r="AV337" s="6">
        <f t="shared" si="243"/>
        <v>5</v>
      </c>
      <c r="AW337" s="7">
        <f t="shared" si="244"/>
        <v>6.3</v>
      </c>
      <c r="AX337" s="8">
        <v>84.99</v>
      </c>
      <c r="AY337" s="5">
        <v>84.99</v>
      </c>
      <c r="AZ337" s="6">
        <f t="shared" si="245"/>
        <v>0</v>
      </c>
      <c r="BA337" s="7">
        <f t="shared" si="246"/>
        <v>0</v>
      </c>
      <c r="BB337" s="8">
        <v>79.989999999999995</v>
      </c>
      <c r="BC337" s="5">
        <v>84.99</v>
      </c>
      <c r="BD337" s="6">
        <f t="shared" si="247"/>
        <v>5</v>
      </c>
      <c r="BE337" s="7">
        <f t="shared" si="248"/>
        <v>6.3</v>
      </c>
      <c r="BF337" s="8">
        <v>89.99</v>
      </c>
      <c r="BG337" s="5">
        <v>84.99</v>
      </c>
      <c r="BH337" s="6">
        <f t="shared" si="249"/>
        <v>-5</v>
      </c>
      <c r="BI337" s="7">
        <f t="shared" si="250"/>
        <v>-5.6</v>
      </c>
      <c r="BJ337" s="8">
        <v>82.99</v>
      </c>
      <c r="BK337" s="5">
        <v>82.99</v>
      </c>
      <c r="BL337" s="6">
        <f t="shared" si="251"/>
        <v>0</v>
      </c>
      <c r="BM337" s="7">
        <f t="shared" si="252"/>
        <v>0</v>
      </c>
      <c r="BN337" s="8">
        <v>89.99</v>
      </c>
      <c r="BO337" s="5">
        <v>89.99</v>
      </c>
      <c r="BP337" s="6">
        <f t="shared" si="253"/>
        <v>0</v>
      </c>
      <c r="BQ337" s="7">
        <f t="shared" si="254"/>
        <v>0</v>
      </c>
      <c r="BR337" s="8">
        <v>89.99</v>
      </c>
      <c r="BS337" s="5">
        <v>84.99</v>
      </c>
      <c r="BT337" s="6">
        <f t="shared" si="255"/>
        <v>-5</v>
      </c>
      <c r="BU337" s="7">
        <f t="shared" si="256"/>
        <v>-5.6</v>
      </c>
      <c r="BV337">
        <f t="shared" si="216"/>
        <v>79.989999999999995</v>
      </c>
      <c r="BW337">
        <f t="shared" si="216"/>
        <v>82.99</v>
      </c>
      <c r="BX337">
        <f t="shared" si="217"/>
        <v>99.95</v>
      </c>
      <c r="BY337">
        <f t="shared" si="217"/>
        <v>99.95</v>
      </c>
      <c r="BZ337">
        <f t="shared" si="218"/>
        <v>87.52</v>
      </c>
      <c r="CA337">
        <f t="shared" si="218"/>
        <v>88.4</v>
      </c>
      <c r="CB337">
        <f t="shared" si="219"/>
        <v>6.5</v>
      </c>
      <c r="CC337">
        <f t="shared" si="219"/>
        <v>5.17</v>
      </c>
      <c r="CD337">
        <f t="shared" si="221"/>
        <v>19.96</v>
      </c>
      <c r="CE337">
        <f t="shared" si="221"/>
        <v>16.96</v>
      </c>
      <c r="CF337">
        <f t="shared" si="220"/>
        <v>22.8</v>
      </c>
      <c r="CG337">
        <f t="shared" si="220"/>
        <v>19.2</v>
      </c>
      <c r="CH337" s="20" t="b">
        <f t="shared" si="257"/>
        <v>1</v>
      </c>
    </row>
    <row r="338" spans="1:86" x14ac:dyDescent="0.25">
      <c r="A338" s="31" t="s">
        <v>414</v>
      </c>
      <c r="B338" s="31" t="s">
        <v>183</v>
      </c>
      <c r="C338" s="32">
        <v>43197</v>
      </c>
      <c r="D338" s="32" t="b">
        <f t="shared" si="222"/>
        <v>1</v>
      </c>
      <c r="E338" s="32" t="b">
        <f t="shared" si="222"/>
        <v>1</v>
      </c>
      <c r="F338" s="4">
        <v>209.99</v>
      </c>
      <c r="G338" s="5">
        <v>209.99</v>
      </c>
      <c r="H338" s="6">
        <f t="shared" si="223"/>
        <v>0</v>
      </c>
      <c r="I338" s="7">
        <f t="shared" si="224"/>
        <v>0</v>
      </c>
      <c r="J338" s="8">
        <v>209.99</v>
      </c>
      <c r="K338" s="5">
        <v>209.99</v>
      </c>
      <c r="L338" s="6">
        <f t="shared" si="225"/>
        <v>0</v>
      </c>
      <c r="M338" s="7">
        <f t="shared" si="226"/>
        <v>0</v>
      </c>
      <c r="N338" s="8">
        <v>209.99</v>
      </c>
      <c r="O338" s="5">
        <v>209.99</v>
      </c>
      <c r="P338" s="6">
        <f t="shared" si="227"/>
        <v>0</v>
      </c>
      <c r="Q338" s="7">
        <f t="shared" si="228"/>
        <v>0</v>
      </c>
      <c r="R338" s="8">
        <v>209.95</v>
      </c>
      <c r="S338" s="5">
        <v>209.95</v>
      </c>
      <c r="T338" s="6">
        <f t="shared" si="229"/>
        <v>0</v>
      </c>
      <c r="U338" s="7">
        <f t="shared" si="230"/>
        <v>0</v>
      </c>
      <c r="V338" s="8">
        <v>209.99</v>
      </c>
      <c r="W338" s="5">
        <v>209.99</v>
      </c>
      <c r="X338" s="6">
        <f t="shared" si="231"/>
        <v>0</v>
      </c>
      <c r="Y338" s="7">
        <f t="shared" si="232"/>
        <v>0</v>
      </c>
      <c r="Z338" s="8">
        <v>209.99</v>
      </c>
      <c r="AA338" s="5">
        <v>209.99</v>
      </c>
      <c r="AB338" s="6">
        <f t="shared" si="233"/>
        <v>0</v>
      </c>
      <c r="AC338" s="7">
        <f t="shared" si="234"/>
        <v>0</v>
      </c>
      <c r="AD338" s="8">
        <v>209.99</v>
      </c>
      <c r="AE338" s="5">
        <v>209.99</v>
      </c>
      <c r="AF338" s="6">
        <f t="shared" si="235"/>
        <v>0</v>
      </c>
      <c r="AG338" s="7">
        <f t="shared" si="236"/>
        <v>0</v>
      </c>
      <c r="AH338" s="8">
        <v>209.99</v>
      </c>
      <c r="AI338" s="5">
        <v>209.99</v>
      </c>
      <c r="AJ338" s="6">
        <f t="shared" si="237"/>
        <v>0</v>
      </c>
      <c r="AK338" s="7">
        <f t="shared" si="238"/>
        <v>0</v>
      </c>
      <c r="AL338" s="8">
        <v>209.99</v>
      </c>
      <c r="AM338" s="5">
        <v>209.99</v>
      </c>
      <c r="AN338" s="6">
        <f t="shared" si="239"/>
        <v>0</v>
      </c>
      <c r="AO338" s="7">
        <f t="shared" si="240"/>
        <v>0</v>
      </c>
      <c r="AP338" s="8">
        <v>209.99</v>
      </c>
      <c r="AQ338" s="5">
        <v>209.99</v>
      </c>
      <c r="AR338" s="6">
        <f t="shared" si="241"/>
        <v>0</v>
      </c>
      <c r="AS338" s="7">
        <f t="shared" si="242"/>
        <v>0</v>
      </c>
      <c r="AT338" s="8">
        <v>209.99</v>
      </c>
      <c r="AU338" s="5">
        <v>209.99</v>
      </c>
      <c r="AV338" s="6">
        <f t="shared" si="243"/>
        <v>0</v>
      </c>
      <c r="AW338" s="7">
        <f t="shared" si="244"/>
        <v>0</v>
      </c>
      <c r="AX338" s="8">
        <v>209.99</v>
      </c>
      <c r="AY338" s="5">
        <v>209.99</v>
      </c>
      <c r="AZ338" s="6">
        <f t="shared" si="245"/>
        <v>0</v>
      </c>
      <c r="BA338" s="7">
        <f t="shared" si="246"/>
        <v>0</v>
      </c>
      <c r="BB338" s="8">
        <v>209.99</v>
      </c>
      <c r="BC338" s="5">
        <v>209.99</v>
      </c>
      <c r="BD338" s="6">
        <f t="shared" si="247"/>
        <v>0</v>
      </c>
      <c r="BE338" s="7">
        <f t="shared" si="248"/>
        <v>0</v>
      </c>
      <c r="BF338" s="8">
        <v>209.99</v>
      </c>
      <c r="BG338" s="5">
        <v>209.99</v>
      </c>
      <c r="BH338" s="6">
        <f t="shared" si="249"/>
        <v>0</v>
      </c>
      <c r="BI338" s="7">
        <f t="shared" si="250"/>
        <v>0</v>
      </c>
      <c r="BJ338" s="8">
        <v>209.99</v>
      </c>
      <c r="BK338" s="5">
        <v>209.99</v>
      </c>
      <c r="BL338" s="6">
        <f t="shared" si="251"/>
        <v>0</v>
      </c>
      <c r="BM338" s="7">
        <f t="shared" si="252"/>
        <v>0</v>
      </c>
      <c r="BN338" s="8">
        <v>209.99</v>
      </c>
      <c r="BO338" s="5">
        <v>209.99</v>
      </c>
      <c r="BP338" s="6">
        <f t="shared" si="253"/>
        <v>0</v>
      </c>
      <c r="BQ338" s="7">
        <f t="shared" si="254"/>
        <v>0</v>
      </c>
      <c r="BR338" s="8">
        <v>209.99</v>
      </c>
      <c r="BS338" s="5">
        <v>209.99</v>
      </c>
      <c r="BT338" s="6">
        <f t="shared" si="255"/>
        <v>0</v>
      </c>
      <c r="BU338" s="7">
        <f t="shared" si="256"/>
        <v>0</v>
      </c>
      <c r="BV338">
        <f t="shared" si="216"/>
        <v>209.95</v>
      </c>
      <c r="BW338">
        <f t="shared" si="216"/>
        <v>209.95</v>
      </c>
      <c r="BX338">
        <f t="shared" si="217"/>
        <v>209.99</v>
      </c>
      <c r="BY338">
        <f t="shared" si="217"/>
        <v>209.99</v>
      </c>
      <c r="BZ338">
        <f t="shared" si="218"/>
        <v>209.99</v>
      </c>
      <c r="CA338">
        <f t="shared" si="218"/>
        <v>209.99</v>
      </c>
      <c r="CB338">
        <f t="shared" si="219"/>
        <v>0.01</v>
      </c>
      <c r="CC338">
        <f t="shared" si="219"/>
        <v>0.01</v>
      </c>
      <c r="CD338">
        <f t="shared" si="221"/>
        <v>0.04</v>
      </c>
      <c r="CE338">
        <f t="shared" si="221"/>
        <v>0.04</v>
      </c>
      <c r="CF338">
        <f t="shared" si="220"/>
        <v>0</v>
      </c>
      <c r="CG338">
        <f t="shared" si="220"/>
        <v>0</v>
      </c>
      <c r="CH338" s="20" t="b">
        <f t="shared" si="257"/>
        <v>0</v>
      </c>
    </row>
    <row r="339" spans="1:86" x14ac:dyDescent="0.25">
      <c r="A339" s="31" t="s">
        <v>415</v>
      </c>
      <c r="B339" s="31" t="s">
        <v>183</v>
      </c>
      <c r="C339" s="32">
        <v>43200</v>
      </c>
      <c r="D339" s="32" t="b">
        <f t="shared" si="222"/>
        <v>1</v>
      </c>
      <c r="E339" s="32" t="b">
        <f t="shared" si="222"/>
        <v>1</v>
      </c>
      <c r="F339" s="4">
        <v>19.989999999999998</v>
      </c>
      <c r="G339" s="5">
        <v>19.989999999999998</v>
      </c>
      <c r="H339" s="6">
        <f t="shared" si="223"/>
        <v>0</v>
      </c>
      <c r="I339" s="7">
        <f t="shared" si="224"/>
        <v>0</v>
      </c>
      <c r="J339" s="8">
        <v>19.989999999999998</v>
      </c>
      <c r="K339" s="5">
        <v>19.989999999999998</v>
      </c>
      <c r="L339" s="6">
        <f t="shared" si="225"/>
        <v>0</v>
      </c>
      <c r="M339" s="7">
        <f t="shared" si="226"/>
        <v>0</v>
      </c>
      <c r="N339" s="8">
        <v>21.99</v>
      </c>
      <c r="O339" s="5">
        <v>21.99</v>
      </c>
      <c r="P339" s="6">
        <f t="shared" si="227"/>
        <v>0</v>
      </c>
      <c r="Q339" s="7">
        <f t="shared" si="228"/>
        <v>0</v>
      </c>
      <c r="R339" s="8">
        <v>24.95</v>
      </c>
      <c r="S339" s="5">
        <v>24.95</v>
      </c>
      <c r="T339" s="6">
        <f t="shared" si="229"/>
        <v>0</v>
      </c>
      <c r="U339" s="7">
        <f t="shared" si="230"/>
        <v>0</v>
      </c>
      <c r="V339" s="8">
        <v>19.989999999999998</v>
      </c>
      <c r="W339" s="5">
        <v>19.989999999999998</v>
      </c>
      <c r="X339" s="6">
        <f t="shared" si="231"/>
        <v>0</v>
      </c>
      <c r="Y339" s="7">
        <f t="shared" si="232"/>
        <v>0</v>
      </c>
      <c r="Z339" s="8">
        <v>19.989999999999998</v>
      </c>
      <c r="AA339" s="5">
        <v>19.989999999999998</v>
      </c>
      <c r="AB339" s="6">
        <f t="shared" si="233"/>
        <v>0</v>
      </c>
      <c r="AC339" s="7">
        <f t="shared" si="234"/>
        <v>0</v>
      </c>
      <c r="AD339" s="8">
        <v>19.989999999999998</v>
      </c>
      <c r="AE339" s="5">
        <v>19.989999999999998</v>
      </c>
      <c r="AF339" s="6">
        <f t="shared" si="235"/>
        <v>0</v>
      </c>
      <c r="AG339" s="7">
        <f t="shared" si="236"/>
        <v>0</v>
      </c>
      <c r="AH339" s="8">
        <v>19.989999999999998</v>
      </c>
      <c r="AI339" s="5">
        <v>19.989999999999998</v>
      </c>
      <c r="AJ339" s="6">
        <f t="shared" si="237"/>
        <v>0</v>
      </c>
      <c r="AK339" s="7">
        <f t="shared" si="238"/>
        <v>0</v>
      </c>
      <c r="AL339" s="8">
        <v>21.99</v>
      </c>
      <c r="AM339" s="5">
        <v>21.99</v>
      </c>
      <c r="AN339" s="6">
        <f t="shared" si="239"/>
        <v>0</v>
      </c>
      <c r="AO339" s="7">
        <f t="shared" si="240"/>
        <v>0</v>
      </c>
      <c r="AP339" s="8">
        <v>21.99</v>
      </c>
      <c r="AQ339" s="5">
        <v>21.99</v>
      </c>
      <c r="AR339" s="6">
        <f t="shared" si="241"/>
        <v>0</v>
      </c>
      <c r="AS339" s="7">
        <f t="shared" si="242"/>
        <v>0</v>
      </c>
      <c r="AT339" s="8">
        <v>19.989999999999998</v>
      </c>
      <c r="AU339" s="5">
        <v>19.989999999999998</v>
      </c>
      <c r="AV339" s="6">
        <f t="shared" si="243"/>
        <v>0</v>
      </c>
      <c r="AW339" s="7">
        <f t="shared" si="244"/>
        <v>0</v>
      </c>
      <c r="AX339" s="8">
        <v>19.989999999999998</v>
      </c>
      <c r="AY339" s="5">
        <v>19.989999999999998</v>
      </c>
      <c r="AZ339" s="6">
        <f t="shared" si="245"/>
        <v>0</v>
      </c>
      <c r="BA339" s="7">
        <f t="shared" si="246"/>
        <v>0</v>
      </c>
      <c r="BB339" s="8">
        <v>19.989999999999998</v>
      </c>
      <c r="BC339" s="5">
        <v>19.989999999999998</v>
      </c>
      <c r="BD339" s="6">
        <f t="shared" si="247"/>
        <v>0</v>
      </c>
      <c r="BE339" s="7">
        <f t="shared" si="248"/>
        <v>0</v>
      </c>
      <c r="BF339" s="8">
        <v>19.989999999999998</v>
      </c>
      <c r="BG339" s="5">
        <v>19.989999999999998</v>
      </c>
      <c r="BH339" s="6">
        <f t="shared" si="249"/>
        <v>0</v>
      </c>
      <c r="BI339" s="7">
        <f t="shared" si="250"/>
        <v>0</v>
      </c>
      <c r="BJ339" s="8">
        <v>19.489999999999998</v>
      </c>
      <c r="BK339" s="5">
        <v>18.989999999999998</v>
      </c>
      <c r="BL339" s="6">
        <f t="shared" si="251"/>
        <v>-0.5</v>
      </c>
      <c r="BM339" s="7">
        <f t="shared" si="252"/>
        <v>-2.6</v>
      </c>
      <c r="BN339" s="8">
        <v>22.99</v>
      </c>
      <c r="BO339" s="5">
        <v>22.99</v>
      </c>
      <c r="BP339" s="6">
        <f t="shared" si="253"/>
        <v>0</v>
      </c>
      <c r="BQ339" s="7">
        <f t="shared" si="254"/>
        <v>0</v>
      </c>
      <c r="BR339" s="8">
        <v>19.989999999999998</v>
      </c>
      <c r="BS339" s="5">
        <v>19.989999999999998</v>
      </c>
      <c r="BT339" s="6">
        <f t="shared" si="255"/>
        <v>0</v>
      </c>
      <c r="BU339" s="7">
        <f t="shared" si="256"/>
        <v>0</v>
      </c>
      <c r="BV339">
        <f t="shared" si="216"/>
        <v>19.489999999999998</v>
      </c>
      <c r="BW339">
        <f t="shared" si="216"/>
        <v>18.989999999999998</v>
      </c>
      <c r="BX339">
        <f t="shared" si="217"/>
        <v>24.95</v>
      </c>
      <c r="BY339">
        <f t="shared" si="217"/>
        <v>24.95</v>
      </c>
      <c r="BZ339">
        <f t="shared" si="218"/>
        <v>20.78</v>
      </c>
      <c r="CA339">
        <f t="shared" si="218"/>
        <v>20.75</v>
      </c>
      <c r="CB339">
        <f t="shared" si="219"/>
        <v>1.44</v>
      </c>
      <c r="CC339">
        <f t="shared" si="219"/>
        <v>1.47</v>
      </c>
      <c r="CD339">
        <f t="shared" si="221"/>
        <v>5.46</v>
      </c>
      <c r="CE339">
        <f t="shared" si="221"/>
        <v>5.96</v>
      </c>
      <c r="CF339">
        <f t="shared" si="220"/>
        <v>26.3</v>
      </c>
      <c r="CG339">
        <f t="shared" si="220"/>
        <v>28.7</v>
      </c>
      <c r="CH339" s="20" t="b">
        <f t="shared" si="257"/>
        <v>1</v>
      </c>
    </row>
    <row r="340" spans="1:86" x14ac:dyDescent="0.25">
      <c r="A340" s="31" t="s">
        <v>416</v>
      </c>
      <c r="B340" s="31" t="s">
        <v>183</v>
      </c>
      <c r="C340" s="32">
        <v>43201</v>
      </c>
      <c r="D340" s="32" t="b">
        <f t="shared" si="222"/>
        <v>1</v>
      </c>
      <c r="E340" s="32" t="b">
        <f t="shared" si="222"/>
        <v>1</v>
      </c>
      <c r="F340" s="4">
        <v>19.989999999999998</v>
      </c>
      <c r="G340" s="5">
        <v>19.989999999999998</v>
      </c>
      <c r="H340" s="6">
        <f t="shared" si="223"/>
        <v>0</v>
      </c>
      <c r="I340" s="7">
        <f t="shared" si="224"/>
        <v>0</v>
      </c>
      <c r="J340" s="8">
        <v>19.989999999999998</v>
      </c>
      <c r="K340" s="5">
        <v>19.989999999999998</v>
      </c>
      <c r="L340" s="6">
        <f t="shared" si="225"/>
        <v>0</v>
      </c>
      <c r="M340" s="7">
        <f t="shared" si="226"/>
        <v>0</v>
      </c>
      <c r="N340" s="8">
        <v>21.99</v>
      </c>
      <c r="O340" s="5">
        <v>21.99</v>
      </c>
      <c r="P340" s="6">
        <f t="shared" si="227"/>
        <v>0</v>
      </c>
      <c r="Q340" s="7">
        <f t="shared" si="228"/>
        <v>0</v>
      </c>
      <c r="R340" s="8">
        <v>24.95</v>
      </c>
      <c r="S340" s="5">
        <v>24.95</v>
      </c>
      <c r="T340" s="6">
        <f t="shared" si="229"/>
        <v>0</v>
      </c>
      <c r="U340" s="7">
        <f t="shared" si="230"/>
        <v>0</v>
      </c>
      <c r="V340" s="8">
        <v>19.989999999999998</v>
      </c>
      <c r="W340" s="5">
        <v>19.989999999999998</v>
      </c>
      <c r="X340" s="6">
        <f t="shared" si="231"/>
        <v>0</v>
      </c>
      <c r="Y340" s="7">
        <f t="shared" si="232"/>
        <v>0</v>
      </c>
      <c r="Z340" s="8">
        <v>19.989999999999998</v>
      </c>
      <c r="AA340" s="5">
        <v>19.989999999999998</v>
      </c>
      <c r="AB340" s="6">
        <f t="shared" si="233"/>
        <v>0</v>
      </c>
      <c r="AC340" s="7">
        <f t="shared" si="234"/>
        <v>0</v>
      </c>
      <c r="AD340" s="8">
        <v>19.989999999999998</v>
      </c>
      <c r="AE340" s="5">
        <v>19.989999999999998</v>
      </c>
      <c r="AF340" s="6">
        <f t="shared" si="235"/>
        <v>0</v>
      </c>
      <c r="AG340" s="7">
        <f t="shared" si="236"/>
        <v>0</v>
      </c>
      <c r="AH340" s="8">
        <v>19.989999999999998</v>
      </c>
      <c r="AI340" s="5">
        <v>19.989999999999998</v>
      </c>
      <c r="AJ340" s="6">
        <f t="shared" si="237"/>
        <v>0</v>
      </c>
      <c r="AK340" s="7">
        <f t="shared" si="238"/>
        <v>0</v>
      </c>
      <c r="AL340" s="8">
        <v>21.99</v>
      </c>
      <c r="AM340" s="5">
        <v>21.99</v>
      </c>
      <c r="AN340" s="6">
        <f t="shared" si="239"/>
        <v>0</v>
      </c>
      <c r="AO340" s="7">
        <f t="shared" si="240"/>
        <v>0</v>
      </c>
      <c r="AP340" s="8">
        <v>21.99</v>
      </c>
      <c r="AQ340" s="5">
        <v>21.99</v>
      </c>
      <c r="AR340" s="6">
        <f t="shared" si="241"/>
        <v>0</v>
      </c>
      <c r="AS340" s="7">
        <f t="shared" si="242"/>
        <v>0</v>
      </c>
      <c r="AT340" s="8">
        <v>19.989999999999998</v>
      </c>
      <c r="AU340" s="5">
        <v>19.989999999999998</v>
      </c>
      <c r="AV340" s="6">
        <f t="shared" si="243"/>
        <v>0</v>
      </c>
      <c r="AW340" s="7">
        <f t="shared" si="244"/>
        <v>0</v>
      </c>
      <c r="AX340" s="8">
        <v>19.989999999999998</v>
      </c>
      <c r="AY340" s="5">
        <v>19.989999999999998</v>
      </c>
      <c r="AZ340" s="6">
        <f t="shared" si="245"/>
        <v>0</v>
      </c>
      <c r="BA340" s="7">
        <f t="shared" si="246"/>
        <v>0</v>
      </c>
      <c r="BB340" s="8">
        <v>19.989999999999998</v>
      </c>
      <c r="BC340" s="5">
        <v>19.989999999999998</v>
      </c>
      <c r="BD340" s="6">
        <f t="shared" si="247"/>
        <v>0</v>
      </c>
      <c r="BE340" s="7">
        <f t="shared" si="248"/>
        <v>0</v>
      </c>
      <c r="BF340" s="8">
        <v>19.989999999999998</v>
      </c>
      <c r="BG340" s="5">
        <v>19.989999999999998</v>
      </c>
      <c r="BH340" s="6">
        <f t="shared" si="249"/>
        <v>0</v>
      </c>
      <c r="BI340" s="7">
        <f t="shared" si="250"/>
        <v>0</v>
      </c>
      <c r="BJ340" s="8">
        <v>19.489999999999998</v>
      </c>
      <c r="BK340" s="5">
        <v>18.989999999999998</v>
      </c>
      <c r="BL340" s="6">
        <f t="shared" si="251"/>
        <v>-0.5</v>
      </c>
      <c r="BM340" s="7">
        <f t="shared" si="252"/>
        <v>-2.6</v>
      </c>
      <c r="BN340" s="8">
        <v>22.99</v>
      </c>
      <c r="BO340" s="5">
        <v>22.99</v>
      </c>
      <c r="BP340" s="6">
        <f t="shared" si="253"/>
        <v>0</v>
      </c>
      <c r="BQ340" s="7">
        <f t="shared" si="254"/>
        <v>0</v>
      </c>
      <c r="BR340" s="8">
        <v>19.989999999999998</v>
      </c>
      <c r="BS340" s="5">
        <v>19.989999999999998</v>
      </c>
      <c r="BT340" s="6">
        <f t="shared" si="255"/>
        <v>0</v>
      </c>
      <c r="BU340" s="7">
        <f t="shared" si="256"/>
        <v>0</v>
      </c>
      <c r="BV340">
        <f t="shared" si="216"/>
        <v>19.489999999999998</v>
      </c>
      <c r="BW340">
        <f t="shared" si="216"/>
        <v>18.989999999999998</v>
      </c>
      <c r="BX340">
        <f t="shared" si="217"/>
        <v>24.95</v>
      </c>
      <c r="BY340">
        <f t="shared" si="217"/>
        <v>24.95</v>
      </c>
      <c r="BZ340">
        <f t="shared" si="218"/>
        <v>20.78</v>
      </c>
      <c r="CA340">
        <f t="shared" si="218"/>
        <v>20.75</v>
      </c>
      <c r="CB340">
        <f t="shared" si="219"/>
        <v>1.44</v>
      </c>
      <c r="CC340">
        <f t="shared" si="219"/>
        <v>1.47</v>
      </c>
      <c r="CD340">
        <f t="shared" si="221"/>
        <v>5.46</v>
      </c>
      <c r="CE340">
        <f t="shared" si="221"/>
        <v>5.96</v>
      </c>
      <c r="CF340">
        <f t="shared" si="220"/>
        <v>26.3</v>
      </c>
      <c r="CG340">
        <f t="shared" si="220"/>
        <v>28.7</v>
      </c>
      <c r="CH340" s="20" t="b">
        <f t="shared" si="257"/>
        <v>1</v>
      </c>
    </row>
    <row r="341" spans="1:86" x14ac:dyDescent="0.25">
      <c r="A341" s="31" t="s">
        <v>417</v>
      </c>
      <c r="B341" s="31" t="s">
        <v>183</v>
      </c>
      <c r="C341" s="32">
        <v>43202</v>
      </c>
      <c r="D341" s="32" t="b">
        <f t="shared" si="222"/>
        <v>1</v>
      </c>
      <c r="E341" s="32" t="b">
        <f t="shared" si="222"/>
        <v>1</v>
      </c>
      <c r="F341" s="4">
        <v>49.99</v>
      </c>
      <c r="G341" s="5">
        <v>49.99</v>
      </c>
      <c r="H341" s="6">
        <f t="shared" si="223"/>
        <v>0</v>
      </c>
      <c r="I341" s="7">
        <f t="shared" si="224"/>
        <v>0</v>
      </c>
      <c r="J341" s="8">
        <v>49.99</v>
      </c>
      <c r="K341" s="5">
        <v>49.99</v>
      </c>
      <c r="L341" s="6">
        <f t="shared" si="225"/>
        <v>0</v>
      </c>
      <c r="M341" s="7">
        <f t="shared" si="226"/>
        <v>0</v>
      </c>
      <c r="N341" s="8">
        <v>59.99</v>
      </c>
      <c r="O341" s="5">
        <v>59.99</v>
      </c>
      <c r="P341" s="6">
        <f t="shared" si="227"/>
        <v>0</v>
      </c>
      <c r="Q341" s="7">
        <f t="shared" si="228"/>
        <v>0</v>
      </c>
      <c r="R341" s="8">
        <v>59.95</v>
      </c>
      <c r="S341" s="5">
        <v>59.95</v>
      </c>
      <c r="T341" s="6">
        <f t="shared" si="229"/>
        <v>0</v>
      </c>
      <c r="U341" s="7">
        <f t="shared" si="230"/>
        <v>0</v>
      </c>
      <c r="V341" s="8">
        <v>49.99</v>
      </c>
      <c r="W341" s="5">
        <v>49.99</v>
      </c>
      <c r="X341" s="6">
        <f t="shared" si="231"/>
        <v>0</v>
      </c>
      <c r="Y341" s="7">
        <f t="shared" si="232"/>
        <v>0</v>
      </c>
      <c r="Z341" s="8">
        <v>49.99</v>
      </c>
      <c r="AA341" s="5">
        <v>49.99</v>
      </c>
      <c r="AB341" s="6">
        <f t="shared" si="233"/>
        <v>0</v>
      </c>
      <c r="AC341" s="7">
        <f t="shared" si="234"/>
        <v>0</v>
      </c>
      <c r="AD341" s="8">
        <v>49.99</v>
      </c>
      <c r="AE341" s="5">
        <v>49.99</v>
      </c>
      <c r="AF341" s="6">
        <f t="shared" si="235"/>
        <v>0</v>
      </c>
      <c r="AG341" s="7">
        <f t="shared" si="236"/>
        <v>0</v>
      </c>
      <c r="AH341" s="8">
        <v>49.99</v>
      </c>
      <c r="AI341" s="5">
        <v>49.99</v>
      </c>
      <c r="AJ341" s="6">
        <f t="shared" si="237"/>
        <v>0</v>
      </c>
      <c r="AK341" s="7">
        <f t="shared" si="238"/>
        <v>0</v>
      </c>
      <c r="AL341" s="8">
        <v>59.99</v>
      </c>
      <c r="AM341" s="5">
        <v>59.99</v>
      </c>
      <c r="AN341" s="6">
        <f t="shared" si="239"/>
        <v>0</v>
      </c>
      <c r="AO341" s="7">
        <f t="shared" si="240"/>
        <v>0</v>
      </c>
      <c r="AP341" s="8">
        <v>59.99</v>
      </c>
      <c r="AQ341" s="5">
        <v>59.99</v>
      </c>
      <c r="AR341" s="6">
        <f t="shared" si="241"/>
        <v>0</v>
      </c>
      <c r="AS341" s="7">
        <f t="shared" si="242"/>
        <v>0</v>
      </c>
      <c r="AT341" s="8">
        <v>49.99</v>
      </c>
      <c r="AU341" s="5">
        <v>49.99</v>
      </c>
      <c r="AV341" s="6">
        <f t="shared" si="243"/>
        <v>0</v>
      </c>
      <c r="AW341" s="7">
        <f t="shared" si="244"/>
        <v>0</v>
      </c>
      <c r="AX341" s="8">
        <v>49.99</v>
      </c>
      <c r="AY341" s="5">
        <v>49.99</v>
      </c>
      <c r="AZ341" s="6">
        <f t="shared" si="245"/>
        <v>0</v>
      </c>
      <c r="BA341" s="7">
        <f t="shared" si="246"/>
        <v>0</v>
      </c>
      <c r="BB341" s="8">
        <v>49.99</v>
      </c>
      <c r="BC341" s="5">
        <v>49.99</v>
      </c>
      <c r="BD341" s="6">
        <f t="shared" si="247"/>
        <v>0</v>
      </c>
      <c r="BE341" s="7">
        <f t="shared" si="248"/>
        <v>0</v>
      </c>
      <c r="BF341" s="8">
        <v>49.99</v>
      </c>
      <c r="BG341" s="5">
        <v>49.99</v>
      </c>
      <c r="BH341" s="6">
        <f t="shared" si="249"/>
        <v>0</v>
      </c>
      <c r="BI341" s="7">
        <f t="shared" si="250"/>
        <v>0</v>
      </c>
      <c r="BJ341" s="8">
        <v>49.99</v>
      </c>
      <c r="BK341" s="5">
        <v>49.99</v>
      </c>
      <c r="BL341" s="6">
        <f t="shared" si="251"/>
        <v>0</v>
      </c>
      <c r="BM341" s="7">
        <f t="shared" si="252"/>
        <v>0</v>
      </c>
      <c r="BN341" s="8">
        <v>54.99</v>
      </c>
      <c r="BO341" s="5">
        <v>54.99</v>
      </c>
      <c r="BP341" s="6">
        <f t="shared" si="253"/>
        <v>0</v>
      </c>
      <c r="BQ341" s="7">
        <f t="shared" si="254"/>
        <v>0</v>
      </c>
      <c r="BR341" s="8">
        <v>49.99</v>
      </c>
      <c r="BS341" s="5">
        <v>49.99</v>
      </c>
      <c r="BT341" s="6">
        <f t="shared" si="255"/>
        <v>0</v>
      </c>
      <c r="BU341" s="7">
        <f t="shared" si="256"/>
        <v>0</v>
      </c>
      <c r="BV341">
        <f t="shared" si="216"/>
        <v>49.99</v>
      </c>
      <c r="BW341">
        <f t="shared" si="216"/>
        <v>49.99</v>
      </c>
      <c r="BX341">
        <f t="shared" si="217"/>
        <v>59.99</v>
      </c>
      <c r="BY341">
        <f t="shared" si="217"/>
        <v>59.99</v>
      </c>
      <c r="BZ341">
        <f t="shared" si="218"/>
        <v>52.63</v>
      </c>
      <c r="CA341">
        <f t="shared" si="218"/>
        <v>52.63</v>
      </c>
      <c r="CB341">
        <f t="shared" si="219"/>
        <v>4.24</v>
      </c>
      <c r="CC341">
        <f t="shared" si="219"/>
        <v>4.24</v>
      </c>
      <c r="CD341">
        <f t="shared" si="221"/>
        <v>10</v>
      </c>
      <c r="CE341">
        <f t="shared" si="221"/>
        <v>10</v>
      </c>
      <c r="CF341">
        <f t="shared" si="220"/>
        <v>19</v>
      </c>
      <c r="CG341">
        <f t="shared" si="220"/>
        <v>19</v>
      </c>
      <c r="CH341" s="20" t="b">
        <f t="shared" si="257"/>
        <v>0</v>
      </c>
    </row>
    <row r="342" spans="1:86" x14ac:dyDescent="0.25">
      <c r="A342" s="31" t="s">
        <v>418</v>
      </c>
      <c r="B342" s="31" t="s">
        <v>183</v>
      </c>
      <c r="C342" s="32">
        <v>71040</v>
      </c>
      <c r="D342" s="32" t="b">
        <f t="shared" si="222"/>
        <v>1</v>
      </c>
      <c r="E342" s="32" t="b">
        <f t="shared" si="222"/>
        <v>1</v>
      </c>
      <c r="F342" s="4">
        <v>349.99</v>
      </c>
      <c r="G342" s="5">
        <v>349.99</v>
      </c>
      <c r="H342" s="6">
        <f t="shared" si="223"/>
        <v>0</v>
      </c>
      <c r="I342" s="7">
        <f t="shared" si="224"/>
        <v>0</v>
      </c>
      <c r="J342" s="8">
        <v>349.99</v>
      </c>
      <c r="K342" s="5">
        <v>349.99</v>
      </c>
      <c r="L342" s="6">
        <f t="shared" si="225"/>
        <v>0</v>
      </c>
      <c r="M342" s="7">
        <f t="shared" si="226"/>
        <v>0</v>
      </c>
      <c r="N342" s="8">
        <v>369.99</v>
      </c>
      <c r="O342" s="5">
        <v>369.99</v>
      </c>
      <c r="P342" s="6">
        <f t="shared" si="227"/>
        <v>0</v>
      </c>
      <c r="Q342" s="7">
        <f t="shared" si="228"/>
        <v>0</v>
      </c>
      <c r="R342" s="8">
        <v>399.95</v>
      </c>
      <c r="S342" s="5">
        <v>399.95</v>
      </c>
      <c r="T342" s="6">
        <f t="shared" si="229"/>
        <v>0</v>
      </c>
      <c r="U342" s="7">
        <f t="shared" si="230"/>
        <v>0</v>
      </c>
      <c r="V342" s="8">
        <v>349.99</v>
      </c>
      <c r="W342" s="5">
        <v>349.99</v>
      </c>
      <c r="X342" s="6">
        <f t="shared" si="231"/>
        <v>0</v>
      </c>
      <c r="Y342" s="7">
        <f t="shared" si="232"/>
        <v>0</v>
      </c>
      <c r="Z342" s="8">
        <v>399.99</v>
      </c>
      <c r="AA342" s="5">
        <v>399.99</v>
      </c>
      <c r="AB342" s="6">
        <f t="shared" si="233"/>
        <v>0</v>
      </c>
      <c r="AC342" s="7">
        <f t="shared" si="234"/>
        <v>0</v>
      </c>
      <c r="AD342" s="8">
        <v>349.99</v>
      </c>
      <c r="AE342" s="5">
        <v>349.99</v>
      </c>
      <c r="AF342" s="6">
        <f t="shared" si="235"/>
        <v>0</v>
      </c>
      <c r="AG342" s="7">
        <f t="shared" si="236"/>
        <v>0</v>
      </c>
      <c r="AH342" s="8">
        <v>349.99</v>
      </c>
      <c r="AI342" s="5">
        <v>349.99</v>
      </c>
      <c r="AJ342" s="6">
        <f t="shared" si="237"/>
        <v>0</v>
      </c>
      <c r="AK342" s="7">
        <f t="shared" si="238"/>
        <v>0</v>
      </c>
      <c r="AL342" s="8">
        <v>369.99</v>
      </c>
      <c r="AM342" s="5">
        <v>369.99</v>
      </c>
      <c r="AN342" s="6">
        <f t="shared" si="239"/>
        <v>0</v>
      </c>
      <c r="AO342" s="7">
        <f t="shared" si="240"/>
        <v>0</v>
      </c>
      <c r="AP342" s="8">
        <v>369.99</v>
      </c>
      <c r="AQ342" s="5">
        <v>369.99</v>
      </c>
      <c r="AR342" s="6">
        <f t="shared" si="241"/>
        <v>0</v>
      </c>
      <c r="AS342" s="7">
        <f t="shared" si="242"/>
        <v>0</v>
      </c>
      <c r="AT342" s="8">
        <v>349.99</v>
      </c>
      <c r="AU342" s="5">
        <v>349.99</v>
      </c>
      <c r="AV342" s="6">
        <f t="shared" si="243"/>
        <v>0</v>
      </c>
      <c r="AW342" s="7">
        <f t="shared" si="244"/>
        <v>0</v>
      </c>
      <c r="AX342" s="8">
        <v>349.99</v>
      </c>
      <c r="AY342" s="5">
        <v>349.99</v>
      </c>
      <c r="AZ342" s="6">
        <f t="shared" si="245"/>
        <v>0</v>
      </c>
      <c r="BA342" s="7">
        <f t="shared" si="246"/>
        <v>0</v>
      </c>
      <c r="BB342" s="8">
        <v>349.99</v>
      </c>
      <c r="BC342" s="5">
        <v>349.99</v>
      </c>
      <c r="BD342" s="6">
        <f t="shared" si="247"/>
        <v>0</v>
      </c>
      <c r="BE342" s="7">
        <f t="shared" si="248"/>
        <v>0</v>
      </c>
      <c r="BF342" s="8">
        <v>349.99</v>
      </c>
      <c r="BG342" s="5">
        <v>349.99</v>
      </c>
      <c r="BH342" s="6">
        <f t="shared" si="249"/>
        <v>0</v>
      </c>
      <c r="BI342" s="7">
        <f t="shared" si="250"/>
        <v>0</v>
      </c>
      <c r="BJ342" s="8">
        <v>359.99</v>
      </c>
      <c r="BK342" s="5">
        <v>349.99</v>
      </c>
      <c r="BL342" s="6">
        <f t="shared" si="251"/>
        <v>-10</v>
      </c>
      <c r="BM342" s="7">
        <f t="shared" si="252"/>
        <v>-2.8</v>
      </c>
      <c r="BN342" s="8">
        <v>369.99</v>
      </c>
      <c r="BO342" s="5">
        <v>349.99</v>
      </c>
      <c r="BP342" s="6">
        <f t="shared" si="253"/>
        <v>-20</v>
      </c>
      <c r="BQ342" s="7">
        <f t="shared" si="254"/>
        <v>-5.4</v>
      </c>
      <c r="BR342" s="8">
        <v>349.99</v>
      </c>
      <c r="BS342" s="5">
        <v>349.99</v>
      </c>
      <c r="BT342" s="6">
        <f t="shared" si="255"/>
        <v>0</v>
      </c>
      <c r="BU342" s="7">
        <f t="shared" si="256"/>
        <v>0</v>
      </c>
      <c r="BV342">
        <f t="shared" si="216"/>
        <v>349.99</v>
      </c>
      <c r="BW342">
        <f t="shared" si="216"/>
        <v>349.99</v>
      </c>
      <c r="BX342">
        <f t="shared" si="217"/>
        <v>399.99</v>
      </c>
      <c r="BY342">
        <f t="shared" si="217"/>
        <v>399.99</v>
      </c>
      <c r="BZ342">
        <f t="shared" si="218"/>
        <v>361.16</v>
      </c>
      <c r="CA342">
        <f t="shared" si="218"/>
        <v>359.4</v>
      </c>
      <c r="CB342">
        <f t="shared" si="219"/>
        <v>16.399999999999999</v>
      </c>
      <c r="CC342">
        <f t="shared" si="219"/>
        <v>16.61</v>
      </c>
      <c r="CD342">
        <f t="shared" si="221"/>
        <v>50</v>
      </c>
      <c r="CE342">
        <f t="shared" si="221"/>
        <v>50</v>
      </c>
      <c r="CF342">
        <f t="shared" si="220"/>
        <v>13.8</v>
      </c>
      <c r="CG342">
        <f t="shared" si="220"/>
        <v>13.9</v>
      </c>
      <c r="CH342" s="20" t="b">
        <f t="shared" si="257"/>
        <v>1</v>
      </c>
    </row>
    <row r="343" spans="1:86" x14ac:dyDescent="0.25">
      <c r="A343" s="31" t="s">
        <v>419</v>
      </c>
      <c r="B343" s="31" t="s">
        <v>420</v>
      </c>
      <c r="C343" s="32">
        <v>45507</v>
      </c>
      <c r="D343" s="32" t="b">
        <f t="shared" si="222"/>
        <v>0</v>
      </c>
      <c r="E343" s="32" t="b">
        <f t="shared" si="222"/>
        <v>0</v>
      </c>
      <c r="F343" s="4">
        <v>13.99</v>
      </c>
      <c r="G343" s="5">
        <v>13.99</v>
      </c>
      <c r="H343" s="6">
        <f t="shared" si="223"/>
        <v>0</v>
      </c>
      <c r="I343" s="7">
        <f t="shared" si="224"/>
        <v>0</v>
      </c>
      <c r="J343" s="8">
        <v>19.989999999999998</v>
      </c>
      <c r="K343" s="5">
        <v>19.989999999999998</v>
      </c>
      <c r="L343" s="6">
        <f t="shared" si="225"/>
        <v>0</v>
      </c>
      <c r="M343" s="7">
        <f t="shared" si="226"/>
        <v>0</v>
      </c>
      <c r="N343" s="8"/>
      <c r="O343" s="5"/>
      <c r="P343" s="6" t="str">
        <f t="shared" si="227"/>
        <v/>
      </c>
      <c r="Q343" s="7" t="str">
        <f t="shared" si="228"/>
        <v/>
      </c>
      <c r="R343" s="8">
        <v>24.95</v>
      </c>
      <c r="S343" s="5">
        <v>24.95</v>
      </c>
      <c r="T343" s="6">
        <f t="shared" si="229"/>
        <v>0</v>
      </c>
      <c r="U343" s="7">
        <f t="shared" si="230"/>
        <v>0</v>
      </c>
      <c r="V343" s="8">
        <v>13.99</v>
      </c>
      <c r="W343" s="5">
        <v>13.99</v>
      </c>
      <c r="X343" s="6">
        <f t="shared" si="231"/>
        <v>0</v>
      </c>
      <c r="Y343" s="7">
        <f t="shared" si="232"/>
        <v>0</v>
      </c>
      <c r="Z343" s="8">
        <v>24.99</v>
      </c>
      <c r="AA343" s="5">
        <v>24.99</v>
      </c>
      <c r="AB343" s="6">
        <f t="shared" si="233"/>
        <v>0</v>
      </c>
      <c r="AC343" s="7">
        <f t="shared" si="234"/>
        <v>0</v>
      </c>
      <c r="AD343" s="8">
        <v>19.989999999999998</v>
      </c>
      <c r="AE343" s="5">
        <v>19.989999999999998</v>
      </c>
      <c r="AF343" s="6">
        <f t="shared" si="235"/>
        <v>0</v>
      </c>
      <c r="AG343" s="7">
        <f t="shared" si="236"/>
        <v>0</v>
      </c>
      <c r="AH343" s="8">
        <v>19.989999999999998</v>
      </c>
      <c r="AI343" s="5">
        <v>19.989999999999998</v>
      </c>
      <c r="AJ343" s="6">
        <f t="shared" si="237"/>
        <v>0</v>
      </c>
      <c r="AK343" s="7">
        <f t="shared" si="238"/>
        <v>0</v>
      </c>
      <c r="AL343" s="8">
        <v>24.99</v>
      </c>
      <c r="AM343" s="5">
        <v>24.99</v>
      </c>
      <c r="AN343" s="6">
        <f t="shared" si="239"/>
        <v>0</v>
      </c>
      <c r="AO343" s="7">
        <f t="shared" si="240"/>
        <v>0</v>
      </c>
      <c r="AP343" s="8">
        <v>24.99</v>
      </c>
      <c r="AQ343" s="5">
        <v>24.99</v>
      </c>
      <c r="AR343" s="6">
        <f t="shared" si="241"/>
        <v>0</v>
      </c>
      <c r="AS343" s="7">
        <f t="shared" si="242"/>
        <v>0</v>
      </c>
      <c r="AT343" s="8">
        <v>19.989999999999998</v>
      </c>
      <c r="AU343" s="5">
        <v>19.989999999999998</v>
      </c>
      <c r="AV343" s="6">
        <f t="shared" si="243"/>
        <v>0</v>
      </c>
      <c r="AW343" s="7">
        <f t="shared" si="244"/>
        <v>0</v>
      </c>
      <c r="AX343" s="8">
        <v>19.989999999999998</v>
      </c>
      <c r="AY343" s="5">
        <v>19.989999999999998</v>
      </c>
      <c r="AZ343" s="6">
        <f t="shared" si="245"/>
        <v>0</v>
      </c>
      <c r="BA343" s="7">
        <f t="shared" si="246"/>
        <v>0</v>
      </c>
      <c r="BB343" s="8">
        <v>19.989999999999998</v>
      </c>
      <c r="BC343" s="5">
        <v>19.989999999999998</v>
      </c>
      <c r="BD343" s="6">
        <f t="shared" si="247"/>
        <v>0</v>
      </c>
      <c r="BE343" s="7">
        <f t="shared" si="248"/>
        <v>0</v>
      </c>
      <c r="BF343" s="8">
        <v>19.989999999999998</v>
      </c>
      <c r="BG343" s="5">
        <v>19.989999999999998</v>
      </c>
      <c r="BH343" s="6">
        <f t="shared" si="249"/>
        <v>0</v>
      </c>
      <c r="BI343" s="7">
        <f t="shared" si="250"/>
        <v>0</v>
      </c>
      <c r="BJ343" s="8">
        <v>19.989999999999998</v>
      </c>
      <c r="BK343" s="5">
        <v>19.989999999999998</v>
      </c>
      <c r="BL343" s="6">
        <f t="shared" si="251"/>
        <v>0</v>
      </c>
      <c r="BM343" s="7">
        <f t="shared" si="252"/>
        <v>0</v>
      </c>
      <c r="BN343" s="8">
        <v>21.99</v>
      </c>
      <c r="BO343" s="5">
        <v>21.99</v>
      </c>
      <c r="BP343" s="6">
        <f t="shared" si="253"/>
        <v>0</v>
      </c>
      <c r="BQ343" s="7">
        <f t="shared" si="254"/>
        <v>0</v>
      </c>
      <c r="BR343" s="8">
        <v>19.989999999999998</v>
      </c>
      <c r="BS343" s="5">
        <v>19.989999999999998</v>
      </c>
      <c r="BT343" s="6">
        <f t="shared" si="255"/>
        <v>0</v>
      </c>
      <c r="BU343" s="7">
        <f t="shared" si="256"/>
        <v>0</v>
      </c>
      <c r="BV343">
        <f t="shared" si="216"/>
        <v>13.99</v>
      </c>
      <c r="BW343">
        <f t="shared" si="216"/>
        <v>13.99</v>
      </c>
      <c r="BX343">
        <f t="shared" si="217"/>
        <v>24.99</v>
      </c>
      <c r="BY343">
        <f t="shared" si="217"/>
        <v>24.99</v>
      </c>
      <c r="BZ343">
        <f t="shared" si="218"/>
        <v>20.61</v>
      </c>
      <c r="CA343">
        <f t="shared" si="218"/>
        <v>20.61</v>
      </c>
      <c r="CB343">
        <f t="shared" si="219"/>
        <v>3.25</v>
      </c>
      <c r="CC343">
        <f t="shared" si="219"/>
        <v>3.25</v>
      </c>
      <c r="CD343">
        <f t="shared" si="221"/>
        <v>11</v>
      </c>
      <c r="CE343">
        <f t="shared" si="221"/>
        <v>11</v>
      </c>
      <c r="CF343">
        <f t="shared" si="220"/>
        <v>53.4</v>
      </c>
      <c r="CG343">
        <f t="shared" si="220"/>
        <v>53.4</v>
      </c>
      <c r="CH343" s="20" t="b">
        <f t="shared" si="257"/>
        <v>0</v>
      </c>
    </row>
    <row r="344" spans="1:86" x14ac:dyDescent="0.25">
      <c r="A344" s="31" t="s">
        <v>421</v>
      </c>
      <c r="B344" s="31" t="s">
        <v>420</v>
      </c>
      <c r="C344" s="32">
        <v>45514</v>
      </c>
      <c r="D344" s="32" t="b">
        <f t="shared" si="222"/>
        <v>0</v>
      </c>
      <c r="E344" s="32" t="b">
        <f t="shared" si="222"/>
        <v>0</v>
      </c>
      <c r="F344" s="4">
        <v>12.59</v>
      </c>
      <c r="G344" s="5">
        <v>12.59</v>
      </c>
      <c r="H344" s="6">
        <f t="shared" si="223"/>
        <v>0</v>
      </c>
      <c r="I344" s="7">
        <f t="shared" si="224"/>
        <v>0</v>
      </c>
      <c r="J344" s="8">
        <v>15.99</v>
      </c>
      <c r="K344" s="5">
        <v>15.99</v>
      </c>
      <c r="L344" s="6">
        <f t="shared" si="225"/>
        <v>0</v>
      </c>
      <c r="M344" s="7">
        <f t="shared" si="226"/>
        <v>0</v>
      </c>
      <c r="N344" s="8"/>
      <c r="O344" s="5"/>
      <c r="P344" s="6" t="str">
        <f t="shared" si="227"/>
        <v/>
      </c>
      <c r="Q344" s="7" t="str">
        <f t="shared" si="228"/>
        <v/>
      </c>
      <c r="R344" s="8">
        <v>19.95</v>
      </c>
      <c r="S344" s="5">
        <v>19.95</v>
      </c>
      <c r="T344" s="6">
        <f t="shared" si="229"/>
        <v>0</v>
      </c>
      <c r="U344" s="7">
        <f t="shared" si="230"/>
        <v>0</v>
      </c>
      <c r="V344" s="8">
        <v>10.49</v>
      </c>
      <c r="W344" s="5">
        <v>10.49</v>
      </c>
      <c r="X344" s="6">
        <f t="shared" si="231"/>
        <v>0</v>
      </c>
      <c r="Y344" s="7">
        <f t="shared" si="232"/>
        <v>0</v>
      </c>
      <c r="Z344" s="8">
        <v>19.989999999999998</v>
      </c>
      <c r="AA344" s="5">
        <v>19.989999999999998</v>
      </c>
      <c r="AB344" s="6">
        <f t="shared" si="233"/>
        <v>0</v>
      </c>
      <c r="AC344" s="7">
        <f t="shared" si="234"/>
        <v>0</v>
      </c>
      <c r="AD344" s="8">
        <v>16.989999999999998</v>
      </c>
      <c r="AE344" s="5">
        <v>16.989999999999998</v>
      </c>
      <c r="AF344" s="6">
        <f t="shared" si="235"/>
        <v>0</v>
      </c>
      <c r="AG344" s="7">
        <f t="shared" si="236"/>
        <v>0</v>
      </c>
      <c r="AH344" s="8">
        <v>14.99</v>
      </c>
      <c r="AI344" s="5">
        <v>14.99</v>
      </c>
      <c r="AJ344" s="6">
        <f t="shared" si="237"/>
        <v>0</v>
      </c>
      <c r="AK344" s="7">
        <f t="shared" si="238"/>
        <v>0</v>
      </c>
      <c r="AL344" s="8">
        <v>18.989999999999998</v>
      </c>
      <c r="AM344" s="5">
        <v>18.989999999999998</v>
      </c>
      <c r="AN344" s="6">
        <f t="shared" si="239"/>
        <v>0</v>
      </c>
      <c r="AO344" s="7">
        <f t="shared" si="240"/>
        <v>0</v>
      </c>
      <c r="AP344" s="8">
        <v>18.989999999999998</v>
      </c>
      <c r="AQ344" s="5">
        <v>18.989999999999998</v>
      </c>
      <c r="AR344" s="6">
        <f t="shared" si="241"/>
        <v>0</v>
      </c>
      <c r="AS344" s="7">
        <f t="shared" si="242"/>
        <v>0</v>
      </c>
      <c r="AT344" s="8">
        <v>17.989999999999998</v>
      </c>
      <c r="AU344" s="5">
        <v>17.989999999999998</v>
      </c>
      <c r="AV344" s="6">
        <f t="shared" si="243"/>
        <v>0</v>
      </c>
      <c r="AW344" s="7">
        <f t="shared" si="244"/>
        <v>0</v>
      </c>
      <c r="AX344" s="8">
        <v>17.989999999999998</v>
      </c>
      <c r="AY344" s="5">
        <v>17.989999999999998</v>
      </c>
      <c r="AZ344" s="6">
        <f t="shared" si="245"/>
        <v>0</v>
      </c>
      <c r="BA344" s="7">
        <f t="shared" si="246"/>
        <v>0</v>
      </c>
      <c r="BB344" s="8">
        <v>15.99</v>
      </c>
      <c r="BC344" s="5">
        <v>15.99</v>
      </c>
      <c r="BD344" s="6">
        <f t="shared" si="247"/>
        <v>0</v>
      </c>
      <c r="BE344" s="7">
        <f t="shared" si="248"/>
        <v>0</v>
      </c>
      <c r="BF344" s="8">
        <v>14.99</v>
      </c>
      <c r="BG344" s="5">
        <v>14.99</v>
      </c>
      <c r="BH344" s="6">
        <f t="shared" si="249"/>
        <v>0</v>
      </c>
      <c r="BI344" s="7">
        <f t="shared" si="250"/>
        <v>0</v>
      </c>
      <c r="BJ344" s="8">
        <v>14.99</v>
      </c>
      <c r="BK344" s="5">
        <v>14.99</v>
      </c>
      <c r="BL344" s="6">
        <f t="shared" si="251"/>
        <v>0</v>
      </c>
      <c r="BM344" s="7">
        <f t="shared" si="252"/>
        <v>0</v>
      </c>
      <c r="BN344" s="8">
        <v>17.989999999999998</v>
      </c>
      <c r="BO344" s="5">
        <v>17.989999999999998</v>
      </c>
      <c r="BP344" s="6">
        <f t="shared" si="253"/>
        <v>0</v>
      </c>
      <c r="BQ344" s="7">
        <f t="shared" si="254"/>
        <v>0</v>
      </c>
      <c r="BR344" s="8">
        <v>15.99</v>
      </c>
      <c r="BS344" s="5">
        <v>15.99</v>
      </c>
      <c r="BT344" s="6">
        <f t="shared" si="255"/>
        <v>0</v>
      </c>
      <c r="BU344" s="7">
        <f t="shared" si="256"/>
        <v>0</v>
      </c>
      <c r="BV344">
        <f t="shared" si="216"/>
        <v>10.49</v>
      </c>
      <c r="BW344">
        <f t="shared" si="216"/>
        <v>10.49</v>
      </c>
      <c r="BX344">
        <f t="shared" si="217"/>
        <v>19.989999999999998</v>
      </c>
      <c r="BY344">
        <f t="shared" si="217"/>
        <v>19.989999999999998</v>
      </c>
      <c r="BZ344">
        <f t="shared" si="218"/>
        <v>16.559999999999999</v>
      </c>
      <c r="CA344">
        <f t="shared" si="218"/>
        <v>16.559999999999999</v>
      </c>
      <c r="CB344">
        <f t="shared" si="219"/>
        <v>2.5299999999999998</v>
      </c>
      <c r="CC344">
        <f t="shared" si="219"/>
        <v>2.5299999999999998</v>
      </c>
      <c r="CD344">
        <f t="shared" si="221"/>
        <v>9.5</v>
      </c>
      <c r="CE344">
        <f t="shared" si="221"/>
        <v>9.5</v>
      </c>
      <c r="CF344">
        <f t="shared" si="220"/>
        <v>57.4</v>
      </c>
      <c r="CG344">
        <f t="shared" si="220"/>
        <v>57.4</v>
      </c>
      <c r="CH344" s="20" t="b">
        <f t="shared" si="257"/>
        <v>0</v>
      </c>
    </row>
    <row r="345" spans="1:86" x14ac:dyDescent="0.25">
      <c r="A345" s="31" t="s">
        <v>422</v>
      </c>
      <c r="B345" s="31" t="s">
        <v>423</v>
      </c>
      <c r="C345" s="32">
        <v>51515</v>
      </c>
      <c r="D345" s="32" t="b">
        <f t="shared" si="222"/>
        <v>1</v>
      </c>
      <c r="E345" s="32" t="b">
        <f t="shared" si="222"/>
        <v>1</v>
      </c>
      <c r="F345" s="4">
        <v>359.99</v>
      </c>
      <c r="G345" s="5">
        <v>359.99</v>
      </c>
      <c r="H345" s="6">
        <f t="shared" si="223"/>
        <v>0</v>
      </c>
      <c r="I345" s="7">
        <f t="shared" si="224"/>
        <v>0</v>
      </c>
      <c r="J345" s="8">
        <v>359.99</v>
      </c>
      <c r="K345" s="5">
        <v>359.99</v>
      </c>
      <c r="L345" s="6">
        <f t="shared" si="225"/>
        <v>0</v>
      </c>
      <c r="M345" s="7">
        <f t="shared" si="226"/>
        <v>0</v>
      </c>
      <c r="N345" s="8">
        <v>359.99</v>
      </c>
      <c r="O345" s="5">
        <v>359.99</v>
      </c>
      <c r="P345" s="6">
        <f t="shared" si="227"/>
        <v>0</v>
      </c>
      <c r="Q345" s="7">
        <f t="shared" si="228"/>
        <v>0</v>
      </c>
      <c r="R345" s="8">
        <v>359.95</v>
      </c>
      <c r="S345" s="5">
        <v>359.95</v>
      </c>
      <c r="T345" s="6">
        <f t="shared" si="229"/>
        <v>0</v>
      </c>
      <c r="U345" s="7">
        <f t="shared" si="230"/>
        <v>0</v>
      </c>
      <c r="V345" s="8">
        <v>359.99</v>
      </c>
      <c r="W345" s="5">
        <v>359.99</v>
      </c>
      <c r="X345" s="6">
        <f t="shared" si="231"/>
        <v>0</v>
      </c>
      <c r="Y345" s="7">
        <f t="shared" si="232"/>
        <v>0</v>
      </c>
      <c r="Z345" s="8">
        <v>359.99</v>
      </c>
      <c r="AA345" s="5">
        <v>359.99</v>
      </c>
      <c r="AB345" s="6">
        <f t="shared" si="233"/>
        <v>0</v>
      </c>
      <c r="AC345" s="7">
        <f t="shared" si="234"/>
        <v>0</v>
      </c>
      <c r="AD345" s="8">
        <v>359.99</v>
      </c>
      <c r="AE345" s="5">
        <v>359.99</v>
      </c>
      <c r="AF345" s="6">
        <f t="shared" si="235"/>
        <v>0</v>
      </c>
      <c r="AG345" s="7">
        <f t="shared" si="236"/>
        <v>0</v>
      </c>
      <c r="AH345" s="8">
        <v>359.99</v>
      </c>
      <c r="AI345" s="5">
        <v>359.99</v>
      </c>
      <c r="AJ345" s="6">
        <f t="shared" si="237"/>
        <v>0</v>
      </c>
      <c r="AK345" s="7">
        <f t="shared" si="238"/>
        <v>0</v>
      </c>
      <c r="AL345" s="8">
        <v>359.99</v>
      </c>
      <c r="AM345" s="5">
        <v>359.99</v>
      </c>
      <c r="AN345" s="6">
        <f t="shared" si="239"/>
        <v>0</v>
      </c>
      <c r="AO345" s="7">
        <f t="shared" si="240"/>
        <v>0</v>
      </c>
      <c r="AP345" s="8">
        <v>359.99</v>
      </c>
      <c r="AQ345" s="5">
        <v>359.99</v>
      </c>
      <c r="AR345" s="6">
        <f t="shared" si="241"/>
        <v>0</v>
      </c>
      <c r="AS345" s="7">
        <f t="shared" si="242"/>
        <v>0</v>
      </c>
      <c r="AT345" s="8">
        <v>359.99</v>
      </c>
      <c r="AU345" s="5">
        <v>359.99</v>
      </c>
      <c r="AV345" s="6">
        <f t="shared" si="243"/>
        <v>0</v>
      </c>
      <c r="AW345" s="7">
        <f t="shared" si="244"/>
        <v>0</v>
      </c>
      <c r="AX345" s="8">
        <v>359.99</v>
      </c>
      <c r="AY345" s="5">
        <v>359.99</v>
      </c>
      <c r="AZ345" s="6">
        <f t="shared" si="245"/>
        <v>0</v>
      </c>
      <c r="BA345" s="7">
        <f t="shared" si="246"/>
        <v>0</v>
      </c>
      <c r="BB345" s="8">
        <v>359.99</v>
      </c>
      <c r="BC345" s="5">
        <v>359.99</v>
      </c>
      <c r="BD345" s="6">
        <f t="shared" si="247"/>
        <v>0</v>
      </c>
      <c r="BE345" s="7">
        <f t="shared" si="248"/>
        <v>0</v>
      </c>
      <c r="BF345" s="8">
        <v>359.99</v>
      </c>
      <c r="BG345" s="5">
        <v>359.99</v>
      </c>
      <c r="BH345" s="6">
        <f t="shared" si="249"/>
        <v>0</v>
      </c>
      <c r="BI345" s="7">
        <f t="shared" si="250"/>
        <v>0</v>
      </c>
      <c r="BJ345" s="8">
        <v>359.99</v>
      </c>
      <c r="BK345" s="5">
        <v>359.99</v>
      </c>
      <c r="BL345" s="6">
        <f t="shared" si="251"/>
        <v>0</v>
      </c>
      <c r="BM345" s="7">
        <f t="shared" si="252"/>
        <v>0</v>
      </c>
      <c r="BN345" s="8">
        <v>359.99</v>
      </c>
      <c r="BO345" s="5">
        <v>359.99</v>
      </c>
      <c r="BP345" s="6">
        <f t="shared" si="253"/>
        <v>0</v>
      </c>
      <c r="BQ345" s="7">
        <f t="shared" si="254"/>
        <v>0</v>
      </c>
      <c r="BR345" s="8">
        <v>359.99</v>
      </c>
      <c r="BS345" s="5">
        <v>359.99</v>
      </c>
      <c r="BT345" s="6">
        <f t="shared" si="255"/>
        <v>0</v>
      </c>
      <c r="BU345" s="7">
        <f t="shared" si="256"/>
        <v>0</v>
      </c>
      <c r="BV345">
        <f t="shared" si="216"/>
        <v>359.95</v>
      </c>
      <c r="BW345">
        <f t="shared" si="216"/>
        <v>359.95</v>
      </c>
      <c r="BX345">
        <f t="shared" si="217"/>
        <v>359.99</v>
      </c>
      <c r="BY345">
        <f t="shared" si="217"/>
        <v>359.99</v>
      </c>
      <c r="BZ345">
        <f t="shared" si="218"/>
        <v>359.99</v>
      </c>
      <c r="CA345">
        <f t="shared" si="218"/>
        <v>359.99</v>
      </c>
      <c r="CB345">
        <f t="shared" si="219"/>
        <v>0.01</v>
      </c>
      <c r="CC345">
        <f t="shared" si="219"/>
        <v>0.01</v>
      </c>
      <c r="CD345">
        <f t="shared" si="221"/>
        <v>0.04</v>
      </c>
      <c r="CE345">
        <f t="shared" si="221"/>
        <v>0.04</v>
      </c>
      <c r="CF345">
        <f t="shared" si="220"/>
        <v>0</v>
      </c>
      <c r="CG345">
        <f t="shared" si="220"/>
        <v>0</v>
      </c>
      <c r="CH345" s="20" t="b">
        <f t="shared" si="257"/>
        <v>0</v>
      </c>
    </row>
    <row r="346" spans="1:86" x14ac:dyDescent="0.25">
      <c r="A346" s="31" t="s">
        <v>424</v>
      </c>
      <c r="B346" s="31" t="s">
        <v>55</v>
      </c>
      <c r="C346" s="32">
        <v>10939</v>
      </c>
      <c r="D346" s="32" t="b">
        <f t="shared" si="222"/>
        <v>1</v>
      </c>
      <c r="E346" s="32" t="b">
        <f t="shared" si="222"/>
        <v>1</v>
      </c>
      <c r="F346" s="4">
        <v>34.99</v>
      </c>
      <c r="G346" s="5">
        <v>29.99</v>
      </c>
      <c r="H346" s="6">
        <f t="shared" si="223"/>
        <v>-5.0000000000000036</v>
      </c>
      <c r="I346" s="7">
        <f t="shared" si="224"/>
        <v>-14.3</v>
      </c>
      <c r="J346" s="8">
        <v>29.99</v>
      </c>
      <c r="K346" s="5">
        <v>29.99</v>
      </c>
      <c r="L346" s="6">
        <f t="shared" si="225"/>
        <v>0</v>
      </c>
      <c r="M346" s="7">
        <f t="shared" si="226"/>
        <v>0</v>
      </c>
      <c r="N346" s="8">
        <v>34.99</v>
      </c>
      <c r="O346" s="5">
        <v>32.99</v>
      </c>
      <c r="P346" s="6">
        <f t="shared" si="227"/>
        <v>-2</v>
      </c>
      <c r="Q346" s="7">
        <f t="shared" si="228"/>
        <v>-5.7</v>
      </c>
      <c r="R346" s="8">
        <v>34.950000000000003</v>
      </c>
      <c r="S346" s="5">
        <v>34.950000000000003</v>
      </c>
      <c r="T346" s="6">
        <f t="shared" si="229"/>
        <v>0</v>
      </c>
      <c r="U346" s="7">
        <f t="shared" si="230"/>
        <v>0</v>
      </c>
      <c r="V346" s="8">
        <v>29.99</v>
      </c>
      <c r="W346" s="5">
        <v>29.99</v>
      </c>
      <c r="X346" s="6">
        <f t="shared" si="231"/>
        <v>0</v>
      </c>
      <c r="Y346" s="7">
        <f t="shared" si="232"/>
        <v>0</v>
      </c>
      <c r="Z346" s="8">
        <v>34.99</v>
      </c>
      <c r="AA346" s="5">
        <v>34.99</v>
      </c>
      <c r="AB346" s="6">
        <f t="shared" si="233"/>
        <v>0</v>
      </c>
      <c r="AC346" s="7">
        <f t="shared" si="234"/>
        <v>0</v>
      </c>
      <c r="AD346" s="8">
        <v>29.99</v>
      </c>
      <c r="AE346" s="5">
        <v>29.99</v>
      </c>
      <c r="AF346" s="6">
        <f t="shared" si="235"/>
        <v>0</v>
      </c>
      <c r="AG346" s="7">
        <f t="shared" si="236"/>
        <v>0</v>
      </c>
      <c r="AH346" s="8">
        <v>29.99</v>
      </c>
      <c r="AI346" s="5">
        <v>29.99</v>
      </c>
      <c r="AJ346" s="6">
        <f t="shared" si="237"/>
        <v>0</v>
      </c>
      <c r="AK346" s="7">
        <f t="shared" si="238"/>
        <v>0</v>
      </c>
      <c r="AL346" s="8">
        <v>34.99</v>
      </c>
      <c r="AM346" s="5">
        <v>32.99</v>
      </c>
      <c r="AN346" s="6">
        <f t="shared" si="239"/>
        <v>-2</v>
      </c>
      <c r="AO346" s="7">
        <f t="shared" si="240"/>
        <v>-5.7</v>
      </c>
      <c r="AP346" s="8">
        <v>34.99</v>
      </c>
      <c r="AQ346" s="5">
        <v>32.99</v>
      </c>
      <c r="AR346" s="6">
        <f t="shared" si="241"/>
        <v>-2</v>
      </c>
      <c r="AS346" s="7">
        <f t="shared" si="242"/>
        <v>-5.7</v>
      </c>
      <c r="AT346" s="8">
        <v>29.99</v>
      </c>
      <c r="AU346" s="5">
        <v>29.99</v>
      </c>
      <c r="AV346" s="6">
        <f t="shared" si="243"/>
        <v>0</v>
      </c>
      <c r="AW346" s="7">
        <f t="shared" si="244"/>
        <v>0</v>
      </c>
      <c r="AX346" s="8">
        <v>34.99</v>
      </c>
      <c r="AY346" s="5">
        <v>29.99</v>
      </c>
      <c r="AZ346" s="6">
        <f t="shared" si="245"/>
        <v>-5.0000000000000036</v>
      </c>
      <c r="BA346" s="7">
        <f t="shared" si="246"/>
        <v>-14.3</v>
      </c>
      <c r="BB346" s="8">
        <v>29.99</v>
      </c>
      <c r="BC346" s="5">
        <v>29.99</v>
      </c>
      <c r="BD346" s="6">
        <f t="shared" si="247"/>
        <v>0</v>
      </c>
      <c r="BE346" s="7">
        <f t="shared" si="248"/>
        <v>0</v>
      </c>
      <c r="BF346" s="8">
        <v>29.99</v>
      </c>
      <c r="BG346" s="5">
        <v>29.99</v>
      </c>
      <c r="BH346" s="6">
        <f t="shared" si="249"/>
        <v>0</v>
      </c>
      <c r="BI346" s="7">
        <f t="shared" si="250"/>
        <v>0</v>
      </c>
      <c r="BJ346" s="8">
        <v>29.49</v>
      </c>
      <c r="BK346" s="5">
        <v>27.99</v>
      </c>
      <c r="BL346" s="6">
        <f t="shared" si="251"/>
        <v>-1.5</v>
      </c>
      <c r="BM346" s="7">
        <f t="shared" si="252"/>
        <v>-5.0999999999999996</v>
      </c>
      <c r="BN346" s="8">
        <v>31.99</v>
      </c>
      <c r="BO346" s="5">
        <v>31.99</v>
      </c>
      <c r="BP346" s="6">
        <f t="shared" si="253"/>
        <v>0</v>
      </c>
      <c r="BQ346" s="7">
        <f t="shared" si="254"/>
        <v>0</v>
      </c>
      <c r="BR346" s="8">
        <v>29.99</v>
      </c>
      <c r="BS346" s="5">
        <v>29.99</v>
      </c>
      <c r="BT346" s="6">
        <f t="shared" si="255"/>
        <v>0</v>
      </c>
      <c r="BU346" s="7">
        <f t="shared" si="256"/>
        <v>0</v>
      </c>
      <c r="BV346">
        <f t="shared" si="216"/>
        <v>29.49</v>
      </c>
      <c r="BW346">
        <f t="shared" si="216"/>
        <v>27.99</v>
      </c>
      <c r="BX346">
        <f t="shared" si="217"/>
        <v>34.99</v>
      </c>
      <c r="BY346">
        <f t="shared" si="217"/>
        <v>34.99</v>
      </c>
      <c r="BZ346">
        <f t="shared" si="218"/>
        <v>32.130000000000003</v>
      </c>
      <c r="CA346">
        <f t="shared" si="218"/>
        <v>31.11</v>
      </c>
      <c r="CB346">
        <f t="shared" si="219"/>
        <v>2.4300000000000002</v>
      </c>
      <c r="CC346">
        <f t="shared" si="219"/>
        <v>1.93</v>
      </c>
      <c r="CD346">
        <f t="shared" si="221"/>
        <v>5.5</v>
      </c>
      <c r="CE346">
        <f t="shared" si="221"/>
        <v>7</v>
      </c>
      <c r="CF346">
        <f t="shared" si="220"/>
        <v>17.100000000000001</v>
      </c>
      <c r="CG346">
        <f t="shared" si="220"/>
        <v>22.5</v>
      </c>
      <c r="CH346" s="20" t="b">
        <f t="shared" si="257"/>
        <v>1</v>
      </c>
    </row>
    <row r="347" spans="1:86" x14ac:dyDescent="0.25">
      <c r="A347" s="31" t="s">
        <v>425</v>
      </c>
      <c r="B347" s="31" t="s">
        <v>426</v>
      </c>
      <c r="C347" s="32">
        <v>76939</v>
      </c>
      <c r="D347" s="32" t="b">
        <f t="shared" si="222"/>
        <v>1</v>
      </c>
      <c r="E347" s="32" t="b">
        <f t="shared" si="222"/>
        <v>1</v>
      </c>
      <c r="F347" s="4">
        <v>39.99</v>
      </c>
      <c r="G347" s="5">
        <v>39.99</v>
      </c>
      <c r="H347" s="6">
        <f t="shared" si="223"/>
        <v>0</v>
      </c>
      <c r="I347" s="7">
        <f t="shared" si="224"/>
        <v>0</v>
      </c>
      <c r="J347" s="8">
        <v>39.99</v>
      </c>
      <c r="K347" s="5">
        <v>39.99</v>
      </c>
      <c r="L347" s="6">
        <f t="shared" si="225"/>
        <v>0</v>
      </c>
      <c r="M347" s="7">
        <f t="shared" si="226"/>
        <v>0</v>
      </c>
      <c r="N347" s="8">
        <v>47.99</v>
      </c>
      <c r="O347" s="5">
        <v>46.99</v>
      </c>
      <c r="P347" s="6">
        <f t="shared" si="227"/>
        <v>-1</v>
      </c>
      <c r="Q347" s="7">
        <f t="shared" si="228"/>
        <v>-2.1</v>
      </c>
      <c r="R347" s="8">
        <v>49.95</v>
      </c>
      <c r="S347" s="5">
        <v>49.95</v>
      </c>
      <c r="T347" s="6">
        <f t="shared" si="229"/>
        <v>0</v>
      </c>
      <c r="U347" s="7">
        <f t="shared" si="230"/>
        <v>0</v>
      </c>
      <c r="V347" s="8">
        <v>39.99</v>
      </c>
      <c r="W347" s="5">
        <v>39.99</v>
      </c>
      <c r="X347" s="6">
        <f t="shared" si="231"/>
        <v>0</v>
      </c>
      <c r="Y347" s="7">
        <f t="shared" si="232"/>
        <v>0</v>
      </c>
      <c r="Z347" s="8">
        <v>44.99</v>
      </c>
      <c r="AA347" s="5">
        <v>44.99</v>
      </c>
      <c r="AB347" s="6">
        <f t="shared" si="233"/>
        <v>0</v>
      </c>
      <c r="AC347" s="7">
        <f t="shared" si="234"/>
        <v>0</v>
      </c>
      <c r="AD347" s="8">
        <v>39.99</v>
      </c>
      <c r="AE347" s="5">
        <v>39.99</v>
      </c>
      <c r="AF347" s="6">
        <f t="shared" si="235"/>
        <v>0</v>
      </c>
      <c r="AG347" s="7">
        <f t="shared" si="236"/>
        <v>0</v>
      </c>
      <c r="AH347" s="8">
        <v>39.99</v>
      </c>
      <c r="AI347" s="5">
        <v>39.99</v>
      </c>
      <c r="AJ347" s="6">
        <f t="shared" si="237"/>
        <v>0</v>
      </c>
      <c r="AK347" s="7">
        <f t="shared" si="238"/>
        <v>0</v>
      </c>
      <c r="AL347" s="8">
        <v>47.99</v>
      </c>
      <c r="AM347" s="5">
        <v>46.99</v>
      </c>
      <c r="AN347" s="6">
        <f t="shared" si="239"/>
        <v>-1</v>
      </c>
      <c r="AO347" s="7">
        <f t="shared" si="240"/>
        <v>-2.1</v>
      </c>
      <c r="AP347" s="8">
        <v>47.99</v>
      </c>
      <c r="AQ347" s="5">
        <v>46.99</v>
      </c>
      <c r="AR347" s="6">
        <f t="shared" si="241"/>
        <v>-1</v>
      </c>
      <c r="AS347" s="7">
        <f t="shared" si="242"/>
        <v>-2.1</v>
      </c>
      <c r="AT347" s="8">
        <v>39.99</v>
      </c>
      <c r="AU347" s="5">
        <v>39.99</v>
      </c>
      <c r="AV347" s="6">
        <f t="shared" si="243"/>
        <v>0</v>
      </c>
      <c r="AW347" s="7">
        <f t="shared" si="244"/>
        <v>0</v>
      </c>
      <c r="AX347" s="8">
        <v>39.99</v>
      </c>
      <c r="AY347" s="5">
        <v>39.99</v>
      </c>
      <c r="AZ347" s="6">
        <f t="shared" si="245"/>
        <v>0</v>
      </c>
      <c r="BA347" s="7">
        <f t="shared" si="246"/>
        <v>0</v>
      </c>
      <c r="BB347" s="8">
        <v>39.99</v>
      </c>
      <c r="BC347" s="5">
        <v>39.99</v>
      </c>
      <c r="BD347" s="6">
        <f t="shared" si="247"/>
        <v>0</v>
      </c>
      <c r="BE347" s="7">
        <f t="shared" si="248"/>
        <v>0</v>
      </c>
      <c r="BF347" s="8">
        <v>39.99</v>
      </c>
      <c r="BG347" s="5">
        <v>39.99</v>
      </c>
      <c r="BH347" s="6">
        <f t="shared" si="249"/>
        <v>0</v>
      </c>
      <c r="BI347" s="7">
        <f t="shared" si="250"/>
        <v>0</v>
      </c>
      <c r="BJ347" s="8">
        <v>39.99</v>
      </c>
      <c r="BK347" s="5">
        <v>39.99</v>
      </c>
      <c r="BL347" s="6">
        <f t="shared" si="251"/>
        <v>0</v>
      </c>
      <c r="BM347" s="7">
        <f t="shared" si="252"/>
        <v>0</v>
      </c>
      <c r="BN347" s="8">
        <v>39.99</v>
      </c>
      <c r="BO347" s="5">
        <v>39.99</v>
      </c>
      <c r="BP347" s="6">
        <f t="shared" si="253"/>
        <v>0</v>
      </c>
      <c r="BQ347" s="7">
        <f t="shared" si="254"/>
        <v>0</v>
      </c>
      <c r="BR347" s="8">
        <v>39.99</v>
      </c>
      <c r="BS347" s="5">
        <v>39.99</v>
      </c>
      <c r="BT347" s="6">
        <f t="shared" si="255"/>
        <v>0</v>
      </c>
      <c r="BU347" s="7">
        <f t="shared" si="256"/>
        <v>0</v>
      </c>
      <c r="BV347">
        <f t="shared" si="216"/>
        <v>39.99</v>
      </c>
      <c r="BW347">
        <f t="shared" si="216"/>
        <v>39.99</v>
      </c>
      <c r="BX347">
        <f t="shared" si="217"/>
        <v>49.95</v>
      </c>
      <c r="BY347">
        <f t="shared" si="217"/>
        <v>49.95</v>
      </c>
      <c r="BZ347">
        <f t="shared" si="218"/>
        <v>42.28</v>
      </c>
      <c r="CA347">
        <f t="shared" si="218"/>
        <v>42.11</v>
      </c>
      <c r="CB347">
        <f t="shared" si="219"/>
        <v>3.65</v>
      </c>
      <c r="CC347">
        <f t="shared" si="219"/>
        <v>3.39</v>
      </c>
      <c r="CD347">
        <f t="shared" si="221"/>
        <v>9.9600000000000009</v>
      </c>
      <c r="CE347">
        <f t="shared" si="221"/>
        <v>9.9600000000000009</v>
      </c>
      <c r="CF347">
        <f t="shared" si="220"/>
        <v>23.6</v>
      </c>
      <c r="CG347">
        <f t="shared" si="220"/>
        <v>23.7</v>
      </c>
      <c r="CH347" s="20" t="b">
        <f t="shared" si="257"/>
        <v>1</v>
      </c>
    </row>
    <row r="348" spans="1:86" x14ac:dyDescent="0.25">
      <c r="A348" s="31" t="s">
        <v>427</v>
      </c>
      <c r="B348" s="31" t="s">
        <v>426</v>
      </c>
      <c r="C348" s="32">
        <v>76940</v>
      </c>
      <c r="D348" s="32" t="b">
        <f t="shared" si="222"/>
        <v>1</v>
      </c>
      <c r="E348" s="32" t="b">
        <f t="shared" si="222"/>
        <v>1</v>
      </c>
      <c r="F348" s="4">
        <v>29.99</v>
      </c>
      <c r="G348" s="5">
        <v>29.99</v>
      </c>
      <c r="H348" s="6">
        <f t="shared" si="223"/>
        <v>0</v>
      </c>
      <c r="I348" s="7">
        <f t="shared" si="224"/>
        <v>0</v>
      </c>
      <c r="J348" s="8">
        <v>29.99</v>
      </c>
      <c r="K348" s="5">
        <v>29.99</v>
      </c>
      <c r="L348" s="6">
        <f t="shared" si="225"/>
        <v>0</v>
      </c>
      <c r="M348" s="7">
        <f t="shared" si="226"/>
        <v>0</v>
      </c>
      <c r="N348" s="8">
        <v>34.99</v>
      </c>
      <c r="O348" s="5">
        <v>34.99</v>
      </c>
      <c r="P348" s="6">
        <f t="shared" si="227"/>
        <v>0</v>
      </c>
      <c r="Q348" s="7">
        <f t="shared" si="228"/>
        <v>0</v>
      </c>
      <c r="R348" s="8">
        <v>34.950000000000003</v>
      </c>
      <c r="S348" s="5">
        <v>34.950000000000003</v>
      </c>
      <c r="T348" s="6">
        <f t="shared" si="229"/>
        <v>0</v>
      </c>
      <c r="U348" s="7">
        <f t="shared" si="230"/>
        <v>0</v>
      </c>
      <c r="V348" s="8">
        <v>29.99</v>
      </c>
      <c r="W348" s="5">
        <v>29.99</v>
      </c>
      <c r="X348" s="6">
        <f t="shared" si="231"/>
        <v>0</v>
      </c>
      <c r="Y348" s="7">
        <f t="shared" si="232"/>
        <v>0</v>
      </c>
      <c r="Z348" s="8">
        <v>32.99</v>
      </c>
      <c r="AA348" s="5">
        <v>32.99</v>
      </c>
      <c r="AB348" s="6">
        <f t="shared" si="233"/>
        <v>0</v>
      </c>
      <c r="AC348" s="7">
        <f t="shared" si="234"/>
        <v>0</v>
      </c>
      <c r="AD348" s="8">
        <v>29.99</v>
      </c>
      <c r="AE348" s="5">
        <v>29.99</v>
      </c>
      <c r="AF348" s="6">
        <f t="shared" si="235"/>
        <v>0</v>
      </c>
      <c r="AG348" s="7">
        <f t="shared" si="236"/>
        <v>0</v>
      </c>
      <c r="AH348" s="8">
        <v>29.99</v>
      </c>
      <c r="AI348" s="5">
        <v>29.99</v>
      </c>
      <c r="AJ348" s="6">
        <f t="shared" si="237"/>
        <v>0</v>
      </c>
      <c r="AK348" s="7">
        <f t="shared" si="238"/>
        <v>0</v>
      </c>
      <c r="AL348" s="8">
        <v>34.99</v>
      </c>
      <c r="AM348" s="5">
        <v>34.99</v>
      </c>
      <c r="AN348" s="6">
        <f t="shared" si="239"/>
        <v>0</v>
      </c>
      <c r="AO348" s="7">
        <f t="shared" si="240"/>
        <v>0</v>
      </c>
      <c r="AP348" s="8">
        <v>34.99</v>
      </c>
      <c r="AQ348" s="5">
        <v>34.99</v>
      </c>
      <c r="AR348" s="6">
        <f t="shared" si="241"/>
        <v>0</v>
      </c>
      <c r="AS348" s="7">
        <f t="shared" si="242"/>
        <v>0</v>
      </c>
      <c r="AT348" s="8">
        <v>29.99</v>
      </c>
      <c r="AU348" s="5">
        <v>29.99</v>
      </c>
      <c r="AV348" s="6">
        <f t="shared" si="243"/>
        <v>0</v>
      </c>
      <c r="AW348" s="7">
        <f t="shared" si="244"/>
        <v>0</v>
      </c>
      <c r="AX348" s="8">
        <v>29.99</v>
      </c>
      <c r="AY348" s="5">
        <v>29.99</v>
      </c>
      <c r="AZ348" s="6">
        <f t="shared" si="245"/>
        <v>0</v>
      </c>
      <c r="BA348" s="7">
        <f t="shared" si="246"/>
        <v>0</v>
      </c>
      <c r="BB348" s="8">
        <v>29.99</v>
      </c>
      <c r="BC348" s="5">
        <v>29.99</v>
      </c>
      <c r="BD348" s="6">
        <f t="shared" si="247"/>
        <v>0</v>
      </c>
      <c r="BE348" s="7">
        <f t="shared" si="248"/>
        <v>0</v>
      </c>
      <c r="BF348" s="8">
        <v>29.99</v>
      </c>
      <c r="BG348" s="5">
        <v>29.99</v>
      </c>
      <c r="BH348" s="6">
        <f t="shared" si="249"/>
        <v>0</v>
      </c>
      <c r="BI348" s="7">
        <f t="shared" si="250"/>
        <v>0</v>
      </c>
      <c r="BJ348" s="8">
        <v>29.99</v>
      </c>
      <c r="BK348" s="5">
        <v>27.99</v>
      </c>
      <c r="BL348" s="6">
        <f t="shared" si="251"/>
        <v>-2</v>
      </c>
      <c r="BM348" s="7">
        <f t="shared" si="252"/>
        <v>-6.7</v>
      </c>
      <c r="BN348" s="8">
        <v>31.99</v>
      </c>
      <c r="BO348" s="5">
        <v>31.99</v>
      </c>
      <c r="BP348" s="6">
        <f t="shared" si="253"/>
        <v>0</v>
      </c>
      <c r="BQ348" s="7">
        <f t="shared" si="254"/>
        <v>0</v>
      </c>
      <c r="BR348" s="8">
        <v>29.99</v>
      </c>
      <c r="BS348" s="5">
        <v>29.99</v>
      </c>
      <c r="BT348" s="6">
        <f t="shared" si="255"/>
        <v>0</v>
      </c>
      <c r="BU348" s="7">
        <f t="shared" si="256"/>
        <v>0</v>
      </c>
      <c r="BV348">
        <f t="shared" si="216"/>
        <v>29.99</v>
      </c>
      <c r="BW348">
        <f t="shared" si="216"/>
        <v>27.99</v>
      </c>
      <c r="BX348">
        <f t="shared" si="217"/>
        <v>34.99</v>
      </c>
      <c r="BY348">
        <f t="shared" si="217"/>
        <v>34.99</v>
      </c>
      <c r="BZ348">
        <f t="shared" si="218"/>
        <v>31.46</v>
      </c>
      <c r="CA348">
        <f t="shared" si="218"/>
        <v>31.34</v>
      </c>
      <c r="CB348">
        <f t="shared" si="219"/>
        <v>2.11</v>
      </c>
      <c r="CC348">
        <f t="shared" si="219"/>
        <v>2.2400000000000002</v>
      </c>
      <c r="CD348">
        <f t="shared" si="221"/>
        <v>5</v>
      </c>
      <c r="CE348">
        <f t="shared" si="221"/>
        <v>7</v>
      </c>
      <c r="CF348">
        <f t="shared" si="220"/>
        <v>15.9</v>
      </c>
      <c r="CG348">
        <f t="shared" si="220"/>
        <v>22.3</v>
      </c>
      <c r="CH348" s="20" t="b">
        <f t="shared" si="257"/>
        <v>1</v>
      </c>
    </row>
    <row r="349" spans="1:86" x14ac:dyDescent="0.25">
      <c r="A349" s="31" t="s">
        <v>428</v>
      </c>
      <c r="B349" s="31" t="s">
        <v>426</v>
      </c>
      <c r="C349" s="32">
        <v>76941</v>
      </c>
      <c r="D349" s="32" t="b">
        <f t="shared" si="222"/>
        <v>1</v>
      </c>
      <c r="E349" s="32" t="b">
        <f t="shared" si="222"/>
        <v>0</v>
      </c>
      <c r="F349" s="4">
        <v>49.99</v>
      </c>
      <c r="G349" s="5">
        <v>49.99</v>
      </c>
      <c r="H349" s="6">
        <f t="shared" si="223"/>
        <v>0</v>
      </c>
      <c r="I349" s="7">
        <f t="shared" si="224"/>
        <v>0</v>
      </c>
      <c r="J349" s="8">
        <v>49.99</v>
      </c>
      <c r="K349" s="5">
        <v>49.99</v>
      </c>
      <c r="L349" s="6">
        <f t="shared" si="225"/>
        <v>0</v>
      </c>
      <c r="M349" s="7">
        <f t="shared" si="226"/>
        <v>0</v>
      </c>
      <c r="N349" s="8">
        <v>59.99</v>
      </c>
      <c r="O349" s="5"/>
      <c r="P349" s="6" t="str">
        <f t="shared" si="227"/>
        <v/>
      </c>
      <c r="Q349" s="7" t="str">
        <f t="shared" si="228"/>
        <v/>
      </c>
      <c r="R349" s="8">
        <v>59.95</v>
      </c>
      <c r="S349" s="5">
        <v>59.95</v>
      </c>
      <c r="T349" s="6">
        <f t="shared" si="229"/>
        <v>0</v>
      </c>
      <c r="U349" s="7">
        <f t="shared" si="230"/>
        <v>0</v>
      </c>
      <c r="V349" s="8">
        <v>49.99</v>
      </c>
      <c r="W349" s="5">
        <v>49.99</v>
      </c>
      <c r="X349" s="6">
        <f t="shared" si="231"/>
        <v>0</v>
      </c>
      <c r="Y349" s="7">
        <f t="shared" si="232"/>
        <v>0</v>
      </c>
      <c r="Z349" s="8">
        <v>54.99</v>
      </c>
      <c r="AA349" s="5">
        <v>54.99</v>
      </c>
      <c r="AB349" s="6">
        <f t="shared" si="233"/>
        <v>0</v>
      </c>
      <c r="AC349" s="7">
        <f t="shared" si="234"/>
        <v>0</v>
      </c>
      <c r="AD349" s="8">
        <v>49.99</v>
      </c>
      <c r="AE349" s="5">
        <v>49.99</v>
      </c>
      <c r="AF349" s="6">
        <f t="shared" si="235"/>
        <v>0</v>
      </c>
      <c r="AG349" s="7">
        <f t="shared" si="236"/>
        <v>0</v>
      </c>
      <c r="AH349" s="8">
        <v>49.99</v>
      </c>
      <c r="AI349" s="5">
        <v>49.99</v>
      </c>
      <c r="AJ349" s="6">
        <f t="shared" si="237"/>
        <v>0</v>
      </c>
      <c r="AK349" s="7">
        <f t="shared" si="238"/>
        <v>0</v>
      </c>
      <c r="AL349" s="8">
        <v>59.99</v>
      </c>
      <c r="AM349" s="5">
        <v>57.99</v>
      </c>
      <c r="AN349" s="6">
        <f t="shared" si="239"/>
        <v>-2</v>
      </c>
      <c r="AO349" s="7">
        <f t="shared" si="240"/>
        <v>-3.3</v>
      </c>
      <c r="AP349" s="8">
        <v>59.99</v>
      </c>
      <c r="AQ349" s="5"/>
      <c r="AR349" s="6" t="str">
        <f t="shared" si="241"/>
        <v/>
      </c>
      <c r="AS349" s="7" t="str">
        <f t="shared" si="242"/>
        <v/>
      </c>
      <c r="AT349" s="8">
        <v>49.99</v>
      </c>
      <c r="AU349" s="5">
        <v>49.99</v>
      </c>
      <c r="AV349" s="6">
        <f t="shared" si="243"/>
        <v>0</v>
      </c>
      <c r="AW349" s="7">
        <f t="shared" si="244"/>
        <v>0</v>
      </c>
      <c r="AX349" s="8">
        <v>49.99</v>
      </c>
      <c r="AY349" s="5">
        <v>49.99</v>
      </c>
      <c r="AZ349" s="6">
        <f t="shared" si="245"/>
        <v>0</v>
      </c>
      <c r="BA349" s="7">
        <f t="shared" si="246"/>
        <v>0</v>
      </c>
      <c r="BB349" s="8">
        <v>49.99</v>
      </c>
      <c r="BC349" s="5">
        <v>49.99</v>
      </c>
      <c r="BD349" s="6">
        <f t="shared" si="247"/>
        <v>0</v>
      </c>
      <c r="BE349" s="7">
        <f t="shared" si="248"/>
        <v>0</v>
      </c>
      <c r="BF349" s="8">
        <v>49.99</v>
      </c>
      <c r="BG349" s="5">
        <v>49.99</v>
      </c>
      <c r="BH349" s="6">
        <f t="shared" si="249"/>
        <v>0</v>
      </c>
      <c r="BI349" s="7">
        <f t="shared" si="250"/>
        <v>0</v>
      </c>
      <c r="BJ349" s="8">
        <v>49.99</v>
      </c>
      <c r="BK349" s="5"/>
      <c r="BL349" s="6" t="str">
        <f t="shared" si="251"/>
        <v/>
      </c>
      <c r="BM349" s="7" t="str">
        <f t="shared" si="252"/>
        <v/>
      </c>
      <c r="BN349" s="8">
        <v>49.99</v>
      </c>
      <c r="BO349" s="5">
        <v>49.99</v>
      </c>
      <c r="BP349" s="6">
        <f t="shared" si="253"/>
        <v>0</v>
      </c>
      <c r="BQ349" s="7">
        <f t="shared" si="254"/>
        <v>0</v>
      </c>
      <c r="BR349" s="8">
        <v>49.99</v>
      </c>
      <c r="BS349" s="5">
        <v>49.99</v>
      </c>
      <c r="BT349" s="6">
        <f t="shared" si="255"/>
        <v>0</v>
      </c>
      <c r="BU349" s="7">
        <f t="shared" si="256"/>
        <v>0</v>
      </c>
      <c r="BV349">
        <f t="shared" si="216"/>
        <v>49.99</v>
      </c>
      <c r="BW349">
        <f t="shared" si="216"/>
        <v>49.99</v>
      </c>
      <c r="BX349">
        <f t="shared" si="217"/>
        <v>59.99</v>
      </c>
      <c r="BY349">
        <f t="shared" si="217"/>
        <v>59.95</v>
      </c>
      <c r="BZ349">
        <f t="shared" si="218"/>
        <v>52.63</v>
      </c>
      <c r="CA349">
        <f t="shared" si="218"/>
        <v>51.63</v>
      </c>
      <c r="CB349">
        <f t="shared" si="219"/>
        <v>4.24</v>
      </c>
      <c r="CC349">
        <f t="shared" si="219"/>
        <v>3.28</v>
      </c>
      <c r="CD349">
        <f t="shared" si="221"/>
        <v>10</v>
      </c>
      <c r="CE349">
        <f t="shared" si="221"/>
        <v>9.9600000000000009</v>
      </c>
      <c r="CF349">
        <f t="shared" si="220"/>
        <v>19</v>
      </c>
      <c r="CG349">
        <f t="shared" si="220"/>
        <v>19.3</v>
      </c>
      <c r="CH349" s="20" t="b">
        <f t="shared" si="257"/>
        <v>1</v>
      </c>
    </row>
    <row r="350" spans="1:86" x14ac:dyDescent="0.25">
      <c r="A350" s="31" t="s">
        <v>429</v>
      </c>
      <c r="B350" s="31" t="s">
        <v>426</v>
      </c>
      <c r="C350" s="32">
        <v>76942</v>
      </c>
      <c r="D350" s="32" t="b">
        <f t="shared" si="222"/>
        <v>1</v>
      </c>
      <c r="E350" s="32" t="b">
        <f t="shared" si="222"/>
        <v>1</v>
      </c>
      <c r="F350" s="4">
        <v>84.99</v>
      </c>
      <c r="G350" s="5">
        <v>79.989999999999995</v>
      </c>
      <c r="H350" s="6">
        <f t="shared" si="223"/>
        <v>-5</v>
      </c>
      <c r="I350" s="7">
        <f t="shared" si="224"/>
        <v>-5.9</v>
      </c>
      <c r="J350" s="8">
        <v>79.989999999999995</v>
      </c>
      <c r="K350" s="5">
        <v>79.989999999999995</v>
      </c>
      <c r="L350" s="6">
        <f t="shared" si="225"/>
        <v>0</v>
      </c>
      <c r="M350" s="7">
        <f t="shared" si="226"/>
        <v>0</v>
      </c>
      <c r="N350" s="8">
        <v>94.99</v>
      </c>
      <c r="O350" s="5">
        <v>92.99</v>
      </c>
      <c r="P350" s="6">
        <f t="shared" si="227"/>
        <v>-2</v>
      </c>
      <c r="Q350" s="7">
        <f t="shared" si="228"/>
        <v>-2.1</v>
      </c>
      <c r="R350" s="8">
        <v>99.95</v>
      </c>
      <c r="S350" s="5">
        <v>99.95</v>
      </c>
      <c r="T350" s="6">
        <f t="shared" si="229"/>
        <v>0</v>
      </c>
      <c r="U350" s="7">
        <f t="shared" si="230"/>
        <v>0</v>
      </c>
      <c r="V350" s="8">
        <v>79.989999999999995</v>
      </c>
      <c r="W350" s="5">
        <v>79.989999999999995</v>
      </c>
      <c r="X350" s="6">
        <f t="shared" si="231"/>
        <v>0</v>
      </c>
      <c r="Y350" s="7">
        <f t="shared" si="232"/>
        <v>0</v>
      </c>
      <c r="Z350" s="8">
        <v>89.99</v>
      </c>
      <c r="AA350" s="5">
        <v>89.99</v>
      </c>
      <c r="AB350" s="6">
        <f t="shared" si="233"/>
        <v>0</v>
      </c>
      <c r="AC350" s="7">
        <f t="shared" si="234"/>
        <v>0</v>
      </c>
      <c r="AD350" s="8">
        <v>79.989999999999995</v>
      </c>
      <c r="AE350" s="5">
        <v>79.989999999999995</v>
      </c>
      <c r="AF350" s="6">
        <f t="shared" si="235"/>
        <v>0</v>
      </c>
      <c r="AG350" s="7">
        <f t="shared" si="236"/>
        <v>0</v>
      </c>
      <c r="AH350" s="8">
        <v>79.989999999999995</v>
      </c>
      <c r="AI350" s="5">
        <v>79.989999999999995</v>
      </c>
      <c r="AJ350" s="6">
        <f t="shared" si="237"/>
        <v>0</v>
      </c>
      <c r="AK350" s="7">
        <f t="shared" si="238"/>
        <v>0</v>
      </c>
      <c r="AL350" s="8">
        <v>94.99</v>
      </c>
      <c r="AM350" s="5">
        <v>92.99</v>
      </c>
      <c r="AN350" s="6">
        <f t="shared" si="239"/>
        <v>-2</v>
      </c>
      <c r="AO350" s="7">
        <f t="shared" si="240"/>
        <v>-2.1</v>
      </c>
      <c r="AP350" s="8">
        <v>94.99</v>
      </c>
      <c r="AQ350" s="5">
        <v>92.99</v>
      </c>
      <c r="AR350" s="6">
        <f t="shared" si="241"/>
        <v>-2</v>
      </c>
      <c r="AS350" s="7">
        <f t="shared" si="242"/>
        <v>-2.1</v>
      </c>
      <c r="AT350" s="8">
        <v>84.99</v>
      </c>
      <c r="AU350" s="5">
        <v>79.989999999999995</v>
      </c>
      <c r="AV350" s="6">
        <f t="shared" si="243"/>
        <v>-5</v>
      </c>
      <c r="AW350" s="7">
        <f t="shared" si="244"/>
        <v>-5.9</v>
      </c>
      <c r="AX350" s="8">
        <v>84.99</v>
      </c>
      <c r="AY350" s="5">
        <v>79.989999999999995</v>
      </c>
      <c r="AZ350" s="6">
        <f t="shared" si="245"/>
        <v>-5</v>
      </c>
      <c r="BA350" s="7">
        <f t="shared" si="246"/>
        <v>-5.9</v>
      </c>
      <c r="BB350" s="8">
        <v>79.989999999999995</v>
      </c>
      <c r="BC350" s="5">
        <v>79.989999999999995</v>
      </c>
      <c r="BD350" s="6">
        <f t="shared" si="247"/>
        <v>0</v>
      </c>
      <c r="BE350" s="7">
        <f t="shared" si="248"/>
        <v>0</v>
      </c>
      <c r="BF350" s="8">
        <v>84.99</v>
      </c>
      <c r="BG350" s="5">
        <v>79.989999999999995</v>
      </c>
      <c r="BH350" s="6">
        <f t="shared" si="249"/>
        <v>-5</v>
      </c>
      <c r="BI350" s="7">
        <f t="shared" si="250"/>
        <v>-5.9</v>
      </c>
      <c r="BJ350" s="8">
        <v>79.989999999999995</v>
      </c>
      <c r="BK350" s="5">
        <v>79.989999999999995</v>
      </c>
      <c r="BL350" s="6">
        <f t="shared" si="251"/>
        <v>0</v>
      </c>
      <c r="BM350" s="7">
        <f t="shared" si="252"/>
        <v>0</v>
      </c>
      <c r="BN350" s="8">
        <v>89.99</v>
      </c>
      <c r="BO350" s="5">
        <v>89.99</v>
      </c>
      <c r="BP350" s="6">
        <f t="shared" si="253"/>
        <v>0</v>
      </c>
      <c r="BQ350" s="7">
        <f t="shared" si="254"/>
        <v>0</v>
      </c>
      <c r="BR350" s="8">
        <v>84.99</v>
      </c>
      <c r="BS350" s="5">
        <v>79.989999999999995</v>
      </c>
      <c r="BT350" s="6">
        <f t="shared" si="255"/>
        <v>-5</v>
      </c>
      <c r="BU350" s="7">
        <f t="shared" si="256"/>
        <v>-5.9</v>
      </c>
      <c r="BV350">
        <f t="shared" si="216"/>
        <v>79.989999999999995</v>
      </c>
      <c r="BW350">
        <f t="shared" si="216"/>
        <v>79.989999999999995</v>
      </c>
      <c r="BX350">
        <f t="shared" si="217"/>
        <v>99.95</v>
      </c>
      <c r="BY350">
        <f t="shared" si="217"/>
        <v>99.95</v>
      </c>
      <c r="BZ350">
        <f t="shared" si="218"/>
        <v>86.46</v>
      </c>
      <c r="CA350">
        <f t="shared" si="218"/>
        <v>84.63</v>
      </c>
      <c r="CB350">
        <f t="shared" si="219"/>
        <v>6.36</v>
      </c>
      <c r="CC350">
        <f t="shared" si="219"/>
        <v>6.59</v>
      </c>
      <c r="CD350">
        <f t="shared" si="221"/>
        <v>19.96</v>
      </c>
      <c r="CE350">
        <f t="shared" si="221"/>
        <v>19.96</v>
      </c>
      <c r="CF350">
        <f t="shared" si="220"/>
        <v>23.1</v>
      </c>
      <c r="CG350">
        <f t="shared" si="220"/>
        <v>23.6</v>
      </c>
      <c r="CH350" s="20" t="b">
        <f t="shared" si="257"/>
        <v>1</v>
      </c>
    </row>
    <row r="351" spans="1:86" x14ac:dyDescent="0.25">
      <c r="A351" s="31" t="s">
        <v>430</v>
      </c>
      <c r="B351" s="31" t="s">
        <v>431</v>
      </c>
      <c r="C351" s="32">
        <v>21028</v>
      </c>
      <c r="D351" s="32" t="b">
        <f t="shared" si="222"/>
        <v>1</v>
      </c>
      <c r="E351" s="32" t="b">
        <f t="shared" si="222"/>
        <v>1</v>
      </c>
      <c r="F351" s="4">
        <v>59.99</v>
      </c>
      <c r="G351" s="5">
        <v>49.99</v>
      </c>
      <c r="H351" s="6">
        <f t="shared" si="223"/>
        <v>-10</v>
      </c>
      <c r="I351" s="7">
        <f t="shared" si="224"/>
        <v>-16.7</v>
      </c>
      <c r="J351" s="8">
        <v>49.99</v>
      </c>
      <c r="K351" s="5">
        <v>49.99</v>
      </c>
      <c r="L351" s="6">
        <f t="shared" si="225"/>
        <v>0</v>
      </c>
      <c r="M351" s="7">
        <f t="shared" si="226"/>
        <v>0</v>
      </c>
      <c r="N351" s="8">
        <v>59.99</v>
      </c>
      <c r="O351" s="5">
        <v>57.99</v>
      </c>
      <c r="P351" s="6">
        <f t="shared" si="227"/>
        <v>-2</v>
      </c>
      <c r="Q351" s="7">
        <f t="shared" si="228"/>
        <v>-3.3</v>
      </c>
      <c r="R351" s="8">
        <v>64.95</v>
      </c>
      <c r="S351" s="5">
        <v>64.95</v>
      </c>
      <c r="T351" s="6">
        <f t="shared" si="229"/>
        <v>0</v>
      </c>
      <c r="U351" s="7">
        <f t="shared" si="230"/>
        <v>0</v>
      </c>
      <c r="V351" s="8">
        <v>49.99</v>
      </c>
      <c r="W351" s="5">
        <v>49.99</v>
      </c>
      <c r="X351" s="6">
        <f t="shared" si="231"/>
        <v>0</v>
      </c>
      <c r="Y351" s="7">
        <f t="shared" si="232"/>
        <v>0</v>
      </c>
      <c r="Z351" s="8">
        <v>64.989999999999995</v>
      </c>
      <c r="AA351" s="5">
        <v>64.989999999999995</v>
      </c>
      <c r="AB351" s="6">
        <f t="shared" si="233"/>
        <v>0</v>
      </c>
      <c r="AC351" s="7">
        <f t="shared" si="234"/>
        <v>0</v>
      </c>
      <c r="AD351" s="8">
        <v>52.99</v>
      </c>
      <c r="AE351" s="5">
        <v>49.99</v>
      </c>
      <c r="AF351" s="6">
        <f t="shared" si="235"/>
        <v>-3</v>
      </c>
      <c r="AG351" s="7">
        <f t="shared" si="236"/>
        <v>-5.7</v>
      </c>
      <c r="AH351" s="8">
        <v>49.99</v>
      </c>
      <c r="AI351" s="5">
        <v>49.99</v>
      </c>
      <c r="AJ351" s="6">
        <f t="shared" si="237"/>
        <v>0</v>
      </c>
      <c r="AK351" s="7">
        <f t="shared" si="238"/>
        <v>0</v>
      </c>
      <c r="AL351" s="8">
        <v>59.99</v>
      </c>
      <c r="AM351" s="5">
        <v>57.99</v>
      </c>
      <c r="AN351" s="6">
        <f t="shared" si="239"/>
        <v>-2</v>
      </c>
      <c r="AO351" s="7">
        <f t="shared" si="240"/>
        <v>-3.3</v>
      </c>
      <c r="AP351" s="8">
        <v>59.99</v>
      </c>
      <c r="AQ351" s="5">
        <v>57.99</v>
      </c>
      <c r="AR351" s="6">
        <f t="shared" si="241"/>
        <v>-2</v>
      </c>
      <c r="AS351" s="7">
        <f t="shared" si="242"/>
        <v>-3.3</v>
      </c>
      <c r="AT351" s="8">
        <v>59.99</v>
      </c>
      <c r="AU351" s="5">
        <v>49.99</v>
      </c>
      <c r="AV351" s="6">
        <f t="shared" si="243"/>
        <v>-10</v>
      </c>
      <c r="AW351" s="7">
        <f t="shared" si="244"/>
        <v>-16.7</v>
      </c>
      <c r="AX351" s="8">
        <v>59.99</v>
      </c>
      <c r="AY351" s="5">
        <v>49.99</v>
      </c>
      <c r="AZ351" s="6">
        <f t="shared" si="245"/>
        <v>-10</v>
      </c>
      <c r="BA351" s="7">
        <f t="shared" si="246"/>
        <v>-16.7</v>
      </c>
      <c r="BB351" s="8">
        <v>49.99</v>
      </c>
      <c r="BC351" s="5">
        <v>49.99</v>
      </c>
      <c r="BD351" s="6">
        <f t="shared" si="247"/>
        <v>0</v>
      </c>
      <c r="BE351" s="7">
        <f t="shared" si="248"/>
        <v>0</v>
      </c>
      <c r="BF351" s="8">
        <v>54.99</v>
      </c>
      <c r="BG351" s="5">
        <v>49.99</v>
      </c>
      <c r="BH351" s="6">
        <f t="shared" si="249"/>
        <v>-5</v>
      </c>
      <c r="BI351" s="7">
        <f t="shared" si="250"/>
        <v>-9.1</v>
      </c>
      <c r="BJ351" s="8">
        <v>49.99</v>
      </c>
      <c r="BK351" s="5">
        <v>49.99</v>
      </c>
      <c r="BL351" s="6">
        <f t="shared" si="251"/>
        <v>0</v>
      </c>
      <c r="BM351" s="7">
        <f t="shared" si="252"/>
        <v>0</v>
      </c>
      <c r="BN351" s="8">
        <v>54.99</v>
      </c>
      <c r="BO351" s="5">
        <v>54.99</v>
      </c>
      <c r="BP351" s="6">
        <f t="shared" si="253"/>
        <v>0</v>
      </c>
      <c r="BQ351" s="7">
        <f t="shared" si="254"/>
        <v>0</v>
      </c>
      <c r="BR351" s="8">
        <v>54.99</v>
      </c>
      <c r="BS351" s="5">
        <v>49.99</v>
      </c>
      <c r="BT351" s="6">
        <f t="shared" si="255"/>
        <v>-5</v>
      </c>
      <c r="BU351" s="7">
        <f t="shared" si="256"/>
        <v>-9.1</v>
      </c>
      <c r="BV351">
        <f t="shared" si="216"/>
        <v>49.99</v>
      </c>
      <c r="BW351">
        <f t="shared" si="216"/>
        <v>49.99</v>
      </c>
      <c r="BX351">
        <f t="shared" si="217"/>
        <v>64.989999999999995</v>
      </c>
      <c r="BY351">
        <f t="shared" si="217"/>
        <v>64.989999999999995</v>
      </c>
      <c r="BZ351">
        <f t="shared" si="218"/>
        <v>56.34</v>
      </c>
      <c r="CA351">
        <f t="shared" si="218"/>
        <v>53.46</v>
      </c>
      <c r="CB351">
        <f t="shared" si="219"/>
        <v>5.13</v>
      </c>
      <c r="CC351">
        <f t="shared" si="219"/>
        <v>5.21</v>
      </c>
      <c r="CD351">
        <f t="shared" si="221"/>
        <v>15</v>
      </c>
      <c r="CE351">
        <f t="shared" si="221"/>
        <v>15</v>
      </c>
      <c r="CF351">
        <f t="shared" si="220"/>
        <v>26.6</v>
      </c>
      <c r="CG351">
        <f t="shared" si="220"/>
        <v>28.1</v>
      </c>
      <c r="CH351" s="20" t="b">
        <f t="shared" si="257"/>
        <v>1</v>
      </c>
    </row>
    <row r="352" spans="1:86" x14ac:dyDescent="0.25">
      <c r="A352" s="31" t="s">
        <v>432</v>
      </c>
      <c r="B352" s="31" t="s">
        <v>431</v>
      </c>
      <c r="C352" s="32">
        <v>21034</v>
      </c>
      <c r="D352" s="32" t="b">
        <f t="shared" si="222"/>
        <v>1</v>
      </c>
      <c r="E352" s="32" t="b">
        <f t="shared" si="222"/>
        <v>1</v>
      </c>
      <c r="F352" s="4">
        <v>49.99</v>
      </c>
      <c r="G352" s="5">
        <v>39.99</v>
      </c>
      <c r="H352" s="6">
        <f t="shared" si="223"/>
        <v>-10</v>
      </c>
      <c r="I352" s="7">
        <f t="shared" si="224"/>
        <v>-20</v>
      </c>
      <c r="J352" s="8">
        <v>39.99</v>
      </c>
      <c r="K352" s="5">
        <v>39.99</v>
      </c>
      <c r="L352" s="6">
        <f t="shared" si="225"/>
        <v>0</v>
      </c>
      <c r="M352" s="7">
        <f t="shared" si="226"/>
        <v>0</v>
      </c>
      <c r="N352" s="8">
        <v>49.99</v>
      </c>
      <c r="O352" s="5">
        <v>46.99</v>
      </c>
      <c r="P352" s="6">
        <f t="shared" si="227"/>
        <v>-3</v>
      </c>
      <c r="Q352" s="7">
        <f t="shared" si="228"/>
        <v>-6</v>
      </c>
      <c r="R352" s="8">
        <v>49.95</v>
      </c>
      <c r="S352" s="5">
        <v>49.95</v>
      </c>
      <c r="T352" s="6">
        <f t="shared" si="229"/>
        <v>0</v>
      </c>
      <c r="U352" s="7">
        <f t="shared" si="230"/>
        <v>0</v>
      </c>
      <c r="V352" s="8">
        <v>39.99</v>
      </c>
      <c r="W352" s="5">
        <v>39.99</v>
      </c>
      <c r="X352" s="6">
        <f t="shared" si="231"/>
        <v>0</v>
      </c>
      <c r="Y352" s="7">
        <f t="shared" si="232"/>
        <v>0</v>
      </c>
      <c r="Z352" s="8">
        <v>49.99</v>
      </c>
      <c r="AA352" s="5">
        <v>49.99</v>
      </c>
      <c r="AB352" s="6">
        <f t="shared" si="233"/>
        <v>0</v>
      </c>
      <c r="AC352" s="7">
        <f t="shared" si="234"/>
        <v>0</v>
      </c>
      <c r="AD352" s="8">
        <v>39.99</v>
      </c>
      <c r="AE352" s="5">
        <v>39.99</v>
      </c>
      <c r="AF352" s="6">
        <f t="shared" si="235"/>
        <v>0</v>
      </c>
      <c r="AG352" s="7">
        <f t="shared" si="236"/>
        <v>0</v>
      </c>
      <c r="AH352" s="8">
        <v>44.99</v>
      </c>
      <c r="AI352" s="5">
        <v>39.99</v>
      </c>
      <c r="AJ352" s="6">
        <f t="shared" si="237"/>
        <v>-5</v>
      </c>
      <c r="AK352" s="7">
        <f t="shared" si="238"/>
        <v>-11.1</v>
      </c>
      <c r="AL352" s="8">
        <v>49.99</v>
      </c>
      <c r="AM352" s="5">
        <v>46.99</v>
      </c>
      <c r="AN352" s="6">
        <f t="shared" si="239"/>
        <v>-3</v>
      </c>
      <c r="AO352" s="7">
        <f t="shared" si="240"/>
        <v>-6</v>
      </c>
      <c r="AP352" s="8">
        <v>49.99</v>
      </c>
      <c r="AQ352" s="5">
        <v>46.99</v>
      </c>
      <c r="AR352" s="6">
        <f t="shared" si="241"/>
        <v>-3</v>
      </c>
      <c r="AS352" s="7">
        <f t="shared" si="242"/>
        <v>-6</v>
      </c>
      <c r="AT352" s="8">
        <v>49.99</v>
      </c>
      <c r="AU352" s="5">
        <v>39.99</v>
      </c>
      <c r="AV352" s="6">
        <f t="shared" si="243"/>
        <v>-10</v>
      </c>
      <c r="AW352" s="7">
        <f t="shared" si="244"/>
        <v>-20</v>
      </c>
      <c r="AX352" s="8">
        <v>49.99</v>
      </c>
      <c r="AY352" s="5">
        <v>39.99</v>
      </c>
      <c r="AZ352" s="6">
        <f t="shared" si="245"/>
        <v>-10</v>
      </c>
      <c r="BA352" s="7">
        <f t="shared" si="246"/>
        <v>-20</v>
      </c>
      <c r="BB352" s="8">
        <v>39.99</v>
      </c>
      <c r="BC352" s="5">
        <v>39.99</v>
      </c>
      <c r="BD352" s="6">
        <f t="shared" si="247"/>
        <v>0</v>
      </c>
      <c r="BE352" s="7">
        <f t="shared" si="248"/>
        <v>0</v>
      </c>
      <c r="BF352" s="8">
        <v>44.99</v>
      </c>
      <c r="BG352" s="5">
        <v>39.99</v>
      </c>
      <c r="BH352" s="6">
        <f t="shared" si="249"/>
        <v>-5</v>
      </c>
      <c r="BI352" s="7">
        <f t="shared" si="250"/>
        <v>-11.1</v>
      </c>
      <c r="BJ352" s="8">
        <v>39.99</v>
      </c>
      <c r="BK352" s="5">
        <v>39.99</v>
      </c>
      <c r="BL352" s="6">
        <f t="shared" si="251"/>
        <v>0</v>
      </c>
      <c r="BM352" s="7">
        <f t="shared" si="252"/>
        <v>0</v>
      </c>
      <c r="BN352" s="8">
        <v>44.99</v>
      </c>
      <c r="BO352" s="5">
        <v>44.99</v>
      </c>
      <c r="BP352" s="6">
        <f t="shared" si="253"/>
        <v>0</v>
      </c>
      <c r="BQ352" s="7">
        <f t="shared" si="254"/>
        <v>0</v>
      </c>
      <c r="BR352" s="8">
        <v>44.99</v>
      </c>
      <c r="BS352" s="5">
        <v>39.99</v>
      </c>
      <c r="BT352" s="6">
        <f t="shared" si="255"/>
        <v>-5</v>
      </c>
      <c r="BU352" s="7">
        <f t="shared" si="256"/>
        <v>-11.1</v>
      </c>
      <c r="BV352">
        <f t="shared" si="216"/>
        <v>39.99</v>
      </c>
      <c r="BW352">
        <f t="shared" si="216"/>
        <v>39.99</v>
      </c>
      <c r="BX352">
        <f t="shared" si="217"/>
        <v>49.99</v>
      </c>
      <c r="BY352">
        <f t="shared" si="217"/>
        <v>49.99</v>
      </c>
      <c r="BZ352">
        <f t="shared" si="218"/>
        <v>45.87</v>
      </c>
      <c r="CA352">
        <f t="shared" si="218"/>
        <v>42.69</v>
      </c>
      <c r="CB352">
        <f t="shared" si="219"/>
        <v>4.28</v>
      </c>
      <c r="CC352">
        <f t="shared" si="219"/>
        <v>3.81</v>
      </c>
      <c r="CD352">
        <f t="shared" si="221"/>
        <v>10</v>
      </c>
      <c r="CE352">
        <f t="shared" si="221"/>
        <v>10</v>
      </c>
      <c r="CF352">
        <f t="shared" si="220"/>
        <v>21.8</v>
      </c>
      <c r="CG352">
        <f t="shared" si="220"/>
        <v>23.4</v>
      </c>
      <c r="CH352" s="20" t="b">
        <f t="shared" si="257"/>
        <v>1</v>
      </c>
    </row>
    <row r="353" spans="1:86" x14ac:dyDescent="0.25">
      <c r="A353" s="31" t="s">
        <v>433</v>
      </c>
      <c r="B353" s="31" t="s">
        <v>431</v>
      </c>
      <c r="C353" s="32">
        <v>21042</v>
      </c>
      <c r="D353" s="32" t="b">
        <f t="shared" si="222"/>
        <v>1</v>
      </c>
      <c r="E353" s="32" t="b">
        <f t="shared" si="222"/>
        <v>1</v>
      </c>
      <c r="F353" s="4">
        <v>109.99</v>
      </c>
      <c r="G353" s="5">
        <v>99.99</v>
      </c>
      <c r="H353" s="6">
        <f t="shared" si="223"/>
        <v>-10</v>
      </c>
      <c r="I353" s="7">
        <f t="shared" si="224"/>
        <v>-9.1</v>
      </c>
      <c r="J353" s="8">
        <v>99.99</v>
      </c>
      <c r="K353" s="5">
        <v>99.99</v>
      </c>
      <c r="L353" s="6">
        <f t="shared" si="225"/>
        <v>0</v>
      </c>
      <c r="M353" s="7">
        <f t="shared" si="226"/>
        <v>0</v>
      </c>
      <c r="N353" s="8">
        <v>119.99</v>
      </c>
      <c r="O353" s="5">
        <v>114.99</v>
      </c>
      <c r="P353" s="6">
        <f t="shared" si="227"/>
        <v>-5</v>
      </c>
      <c r="Q353" s="7">
        <f t="shared" si="228"/>
        <v>-4.2</v>
      </c>
      <c r="R353" s="8">
        <v>119.95</v>
      </c>
      <c r="S353" s="5">
        <v>119.95</v>
      </c>
      <c r="T353" s="6">
        <f t="shared" si="229"/>
        <v>0</v>
      </c>
      <c r="U353" s="7">
        <f t="shared" si="230"/>
        <v>0</v>
      </c>
      <c r="V353" s="8">
        <v>109.99</v>
      </c>
      <c r="W353" s="5">
        <v>99.99</v>
      </c>
      <c r="X353" s="6">
        <f t="shared" si="231"/>
        <v>-10</v>
      </c>
      <c r="Y353" s="7">
        <f t="shared" si="232"/>
        <v>-9.1</v>
      </c>
      <c r="Z353" s="8">
        <v>129.99</v>
      </c>
      <c r="AA353" s="5">
        <v>129.99</v>
      </c>
      <c r="AB353" s="6">
        <f t="shared" si="233"/>
        <v>0</v>
      </c>
      <c r="AC353" s="7">
        <f t="shared" si="234"/>
        <v>0</v>
      </c>
      <c r="AD353" s="8">
        <v>99.99</v>
      </c>
      <c r="AE353" s="5">
        <v>99.99</v>
      </c>
      <c r="AF353" s="6">
        <f t="shared" si="235"/>
        <v>0</v>
      </c>
      <c r="AG353" s="7">
        <f t="shared" si="236"/>
        <v>0</v>
      </c>
      <c r="AH353" s="8">
        <v>99.99</v>
      </c>
      <c r="AI353" s="5">
        <v>99.99</v>
      </c>
      <c r="AJ353" s="6">
        <f t="shared" si="237"/>
        <v>0</v>
      </c>
      <c r="AK353" s="7">
        <f t="shared" si="238"/>
        <v>0</v>
      </c>
      <c r="AL353" s="8">
        <v>119.99</v>
      </c>
      <c r="AM353" s="5">
        <v>114.99</v>
      </c>
      <c r="AN353" s="6">
        <f t="shared" si="239"/>
        <v>-5</v>
      </c>
      <c r="AO353" s="7">
        <f t="shared" si="240"/>
        <v>-4.2</v>
      </c>
      <c r="AP353" s="8">
        <v>119.99</v>
      </c>
      <c r="AQ353" s="5">
        <v>114.99</v>
      </c>
      <c r="AR353" s="6">
        <f t="shared" si="241"/>
        <v>-5</v>
      </c>
      <c r="AS353" s="7">
        <f t="shared" si="242"/>
        <v>-4.2</v>
      </c>
      <c r="AT353" s="8">
        <v>109.99</v>
      </c>
      <c r="AU353" s="5">
        <v>99.99</v>
      </c>
      <c r="AV353" s="6">
        <f t="shared" si="243"/>
        <v>-10</v>
      </c>
      <c r="AW353" s="7">
        <f t="shared" si="244"/>
        <v>-9.1</v>
      </c>
      <c r="AX353" s="8">
        <v>109.99</v>
      </c>
      <c r="AY353" s="5">
        <v>99.99</v>
      </c>
      <c r="AZ353" s="6">
        <f t="shared" si="245"/>
        <v>-10</v>
      </c>
      <c r="BA353" s="7">
        <f t="shared" si="246"/>
        <v>-9.1</v>
      </c>
      <c r="BB353" s="8">
        <v>99.99</v>
      </c>
      <c r="BC353" s="5">
        <v>99.99</v>
      </c>
      <c r="BD353" s="6">
        <f t="shared" si="247"/>
        <v>0</v>
      </c>
      <c r="BE353" s="7">
        <f t="shared" si="248"/>
        <v>0</v>
      </c>
      <c r="BF353" s="8">
        <v>109.99</v>
      </c>
      <c r="BG353" s="5">
        <v>99.99</v>
      </c>
      <c r="BH353" s="6">
        <f t="shared" si="249"/>
        <v>-10</v>
      </c>
      <c r="BI353" s="7">
        <f t="shared" si="250"/>
        <v>-9.1</v>
      </c>
      <c r="BJ353" s="8">
        <v>99.99</v>
      </c>
      <c r="BK353" s="5">
        <v>99.99</v>
      </c>
      <c r="BL353" s="6">
        <f t="shared" si="251"/>
        <v>0</v>
      </c>
      <c r="BM353" s="7">
        <f t="shared" si="252"/>
        <v>0</v>
      </c>
      <c r="BN353" s="8">
        <v>109.99</v>
      </c>
      <c r="BO353" s="5">
        <v>109.99</v>
      </c>
      <c r="BP353" s="6">
        <f t="shared" si="253"/>
        <v>0</v>
      </c>
      <c r="BQ353" s="7">
        <f t="shared" si="254"/>
        <v>0</v>
      </c>
      <c r="BR353" s="8">
        <v>109.99</v>
      </c>
      <c r="BS353" s="5">
        <v>99.99</v>
      </c>
      <c r="BT353" s="6">
        <f t="shared" si="255"/>
        <v>-10</v>
      </c>
      <c r="BU353" s="7">
        <f t="shared" si="256"/>
        <v>-9.1</v>
      </c>
      <c r="BV353">
        <f t="shared" si="216"/>
        <v>99.99</v>
      </c>
      <c r="BW353">
        <f t="shared" si="216"/>
        <v>99.99</v>
      </c>
      <c r="BX353">
        <f t="shared" si="217"/>
        <v>129.99</v>
      </c>
      <c r="BY353">
        <f t="shared" si="217"/>
        <v>129.99</v>
      </c>
      <c r="BZ353">
        <f t="shared" si="218"/>
        <v>110.58</v>
      </c>
      <c r="CA353">
        <f t="shared" si="218"/>
        <v>106.16</v>
      </c>
      <c r="CB353">
        <f t="shared" si="219"/>
        <v>8.7200000000000006</v>
      </c>
      <c r="CC353">
        <f t="shared" si="219"/>
        <v>9.16</v>
      </c>
      <c r="CD353">
        <f t="shared" si="221"/>
        <v>30</v>
      </c>
      <c r="CE353">
        <f t="shared" si="221"/>
        <v>30</v>
      </c>
      <c r="CF353">
        <f t="shared" si="220"/>
        <v>27.1</v>
      </c>
      <c r="CG353">
        <f t="shared" si="220"/>
        <v>28.3</v>
      </c>
      <c r="CH353" s="20" t="b">
        <f t="shared" si="257"/>
        <v>1</v>
      </c>
    </row>
    <row r="354" spans="1:86" x14ac:dyDescent="0.25">
      <c r="A354" s="31" t="s">
        <v>434</v>
      </c>
      <c r="B354" s="31" t="s">
        <v>431</v>
      </c>
      <c r="C354" s="32">
        <v>21044</v>
      </c>
      <c r="D354" s="32" t="b">
        <f t="shared" si="222"/>
        <v>1</v>
      </c>
      <c r="E354" s="32" t="b">
        <f t="shared" si="222"/>
        <v>1</v>
      </c>
      <c r="F354" s="4">
        <v>54.99</v>
      </c>
      <c r="G354" s="5">
        <v>49.99</v>
      </c>
      <c r="H354" s="6">
        <f t="shared" si="223"/>
        <v>-5</v>
      </c>
      <c r="I354" s="7">
        <f t="shared" si="224"/>
        <v>-9.1</v>
      </c>
      <c r="J354" s="8">
        <v>49.99</v>
      </c>
      <c r="K354" s="5">
        <v>49.99</v>
      </c>
      <c r="L354" s="6">
        <f t="shared" si="225"/>
        <v>0</v>
      </c>
      <c r="M354" s="7">
        <f t="shared" si="226"/>
        <v>0</v>
      </c>
      <c r="N354" s="8">
        <v>59.99</v>
      </c>
      <c r="O354" s="5">
        <v>57.99</v>
      </c>
      <c r="P354" s="6">
        <f t="shared" si="227"/>
        <v>-2</v>
      </c>
      <c r="Q354" s="7">
        <f t="shared" si="228"/>
        <v>-3.3</v>
      </c>
      <c r="R354" s="8">
        <v>64.95</v>
      </c>
      <c r="S354" s="5">
        <v>64.95</v>
      </c>
      <c r="T354" s="6">
        <f t="shared" si="229"/>
        <v>0</v>
      </c>
      <c r="U354" s="7">
        <f t="shared" si="230"/>
        <v>0</v>
      </c>
      <c r="V354" s="8">
        <v>49.99</v>
      </c>
      <c r="W354" s="5">
        <v>49.99</v>
      </c>
      <c r="X354" s="6">
        <f t="shared" si="231"/>
        <v>0</v>
      </c>
      <c r="Y354" s="7">
        <f t="shared" si="232"/>
        <v>0</v>
      </c>
      <c r="Z354" s="8">
        <v>64.989999999999995</v>
      </c>
      <c r="AA354" s="5">
        <v>64.989999999999995</v>
      </c>
      <c r="AB354" s="6">
        <f t="shared" si="233"/>
        <v>0</v>
      </c>
      <c r="AC354" s="7">
        <f t="shared" si="234"/>
        <v>0</v>
      </c>
      <c r="AD354" s="8">
        <v>49.99</v>
      </c>
      <c r="AE354" s="5">
        <v>49.99</v>
      </c>
      <c r="AF354" s="6">
        <f t="shared" si="235"/>
        <v>0</v>
      </c>
      <c r="AG354" s="7">
        <f t="shared" si="236"/>
        <v>0</v>
      </c>
      <c r="AH354" s="8">
        <v>54.99</v>
      </c>
      <c r="AI354" s="5">
        <v>49.99</v>
      </c>
      <c r="AJ354" s="6">
        <f t="shared" si="237"/>
        <v>-5</v>
      </c>
      <c r="AK354" s="7">
        <f t="shared" si="238"/>
        <v>-9.1</v>
      </c>
      <c r="AL354" s="8">
        <v>59.99</v>
      </c>
      <c r="AM354" s="5">
        <v>57.99</v>
      </c>
      <c r="AN354" s="6">
        <f t="shared" si="239"/>
        <v>-2</v>
      </c>
      <c r="AO354" s="7">
        <f t="shared" si="240"/>
        <v>-3.3</v>
      </c>
      <c r="AP354" s="8">
        <v>59.99</v>
      </c>
      <c r="AQ354" s="5">
        <v>57.99</v>
      </c>
      <c r="AR354" s="6">
        <f t="shared" si="241"/>
        <v>-2</v>
      </c>
      <c r="AS354" s="7">
        <f t="shared" si="242"/>
        <v>-3.3</v>
      </c>
      <c r="AT354" s="8">
        <v>54.99</v>
      </c>
      <c r="AU354" s="5">
        <v>49.99</v>
      </c>
      <c r="AV354" s="6">
        <f t="shared" si="243"/>
        <v>-5</v>
      </c>
      <c r="AW354" s="7">
        <f t="shared" si="244"/>
        <v>-9.1</v>
      </c>
      <c r="AX354" s="8">
        <v>54.99</v>
      </c>
      <c r="AY354" s="5">
        <v>49.99</v>
      </c>
      <c r="AZ354" s="6">
        <f t="shared" si="245"/>
        <v>-5</v>
      </c>
      <c r="BA354" s="7">
        <f t="shared" si="246"/>
        <v>-9.1</v>
      </c>
      <c r="BB354" s="8">
        <v>49.99</v>
      </c>
      <c r="BC354" s="5">
        <v>49.99</v>
      </c>
      <c r="BD354" s="6">
        <f t="shared" si="247"/>
        <v>0</v>
      </c>
      <c r="BE354" s="7">
        <f t="shared" si="248"/>
        <v>0</v>
      </c>
      <c r="BF354" s="8">
        <v>54.99</v>
      </c>
      <c r="BG354" s="5">
        <v>49.99</v>
      </c>
      <c r="BH354" s="6">
        <f t="shared" si="249"/>
        <v>-5</v>
      </c>
      <c r="BI354" s="7">
        <f t="shared" si="250"/>
        <v>-9.1</v>
      </c>
      <c r="BJ354" s="8">
        <v>49.99</v>
      </c>
      <c r="BK354" s="5">
        <v>49.99</v>
      </c>
      <c r="BL354" s="6">
        <f t="shared" si="251"/>
        <v>0</v>
      </c>
      <c r="BM354" s="7">
        <f t="shared" si="252"/>
        <v>0</v>
      </c>
      <c r="BN354" s="8">
        <v>54.99</v>
      </c>
      <c r="BO354" s="5">
        <v>54.99</v>
      </c>
      <c r="BP354" s="6">
        <f t="shared" si="253"/>
        <v>0</v>
      </c>
      <c r="BQ354" s="7">
        <f t="shared" si="254"/>
        <v>0</v>
      </c>
      <c r="BR354" s="8">
        <v>54.99</v>
      </c>
      <c r="BS354" s="5">
        <v>49.99</v>
      </c>
      <c r="BT354" s="6">
        <f t="shared" si="255"/>
        <v>-5</v>
      </c>
      <c r="BU354" s="7">
        <f t="shared" si="256"/>
        <v>-9.1</v>
      </c>
      <c r="BV354">
        <f t="shared" si="216"/>
        <v>49.99</v>
      </c>
      <c r="BW354">
        <f t="shared" si="216"/>
        <v>49.99</v>
      </c>
      <c r="BX354">
        <f t="shared" si="217"/>
        <v>64.989999999999995</v>
      </c>
      <c r="BY354">
        <f t="shared" si="217"/>
        <v>64.989999999999995</v>
      </c>
      <c r="BZ354">
        <f t="shared" si="218"/>
        <v>55.58</v>
      </c>
      <c r="CA354">
        <f t="shared" si="218"/>
        <v>53.46</v>
      </c>
      <c r="CB354">
        <f t="shared" si="219"/>
        <v>4.8099999999999996</v>
      </c>
      <c r="CC354">
        <f t="shared" si="219"/>
        <v>5.21</v>
      </c>
      <c r="CD354">
        <f t="shared" si="221"/>
        <v>15</v>
      </c>
      <c r="CE354">
        <f t="shared" si="221"/>
        <v>15</v>
      </c>
      <c r="CF354">
        <f t="shared" si="220"/>
        <v>27</v>
      </c>
      <c r="CG354">
        <f t="shared" si="220"/>
        <v>28.1</v>
      </c>
      <c r="CH354" s="20" t="b">
        <f t="shared" si="257"/>
        <v>1</v>
      </c>
    </row>
    <row r="355" spans="1:86" x14ac:dyDescent="0.25">
      <c r="A355" s="31" t="s">
        <v>435</v>
      </c>
      <c r="B355" s="31" t="s">
        <v>431</v>
      </c>
      <c r="C355" s="32">
        <v>21051</v>
      </c>
      <c r="D355" s="32" t="b">
        <f t="shared" si="222"/>
        <v>1</v>
      </c>
      <c r="E355" s="32" t="b">
        <f t="shared" si="222"/>
        <v>1</v>
      </c>
      <c r="F355" s="4">
        <v>64.989999999999995</v>
      </c>
      <c r="G355" s="5">
        <v>59.99</v>
      </c>
      <c r="H355" s="6">
        <f t="shared" si="223"/>
        <v>-4.9999999999999929</v>
      </c>
      <c r="I355" s="7">
        <f t="shared" si="224"/>
        <v>-7.7</v>
      </c>
      <c r="J355" s="8">
        <v>59.99</v>
      </c>
      <c r="K355" s="5">
        <v>59.99</v>
      </c>
      <c r="L355" s="6">
        <f t="shared" si="225"/>
        <v>0</v>
      </c>
      <c r="M355" s="7">
        <f t="shared" si="226"/>
        <v>0</v>
      </c>
      <c r="N355" s="8">
        <v>74.989999999999995</v>
      </c>
      <c r="O355" s="5">
        <v>69.989999999999995</v>
      </c>
      <c r="P355" s="6">
        <f t="shared" si="227"/>
        <v>-5</v>
      </c>
      <c r="Q355" s="7">
        <f t="shared" si="228"/>
        <v>-6.7</v>
      </c>
      <c r="R355" s="8">
        <v>74.95</v>
      </c>
      <c r="S355" s="5">
        <v>74.95</v>
      </c>
      <c r="T355" s="6">
        <f t="shared" si="229"/>
        <v>0</v>
      </c>
      <c r="U355" s="7">
        <f t="shared" si="230"/>
        <v>0</v>
      </c>
      <c r="V355" s="8">
        <v>64.989999999999995</v>
      </c>
      <c r="W355" s="5">
        <v>59.99</v>
      </c>
      <c r="X355" s="6">
        <f t="shared" si="231"/>
        <v>-4.9999999999999929</v>
      </c>
      <c r="Y355" s="7">
        <f t="shared" si="232"/>
        <v>-7.7</v>
      </c>
      <c r="Z355" s="8">
        <v>74.989999999999995</v>
      </c>
      <c r="AA355" s="5">
        <v>74.989999999999995</v>
      </c>
      <c r="AB355" s="6">
        <f t="shared" si="233"/>
        <v>0</v>
      </c>
      <c r="AC355" s="7">
        <f t="shared" si="234"/>
        <v>0</v>
      </c>
      <c r="AD355" s="8">
        <v>64.989999999999995</v>
      </c>
      <c r="AE355" s="5">
        <v>59.99</v>
      </c>
      <c r="AF355" s="6">
        <f t="shared" si="235"/>
        <v>-4.9999999999999929</v>
      </c>
      <c r="AG355" s="7">
        <f t="shared" si="236"/>
        <v>-7.7</v>
      </c>
      <c r="AH355" s="8">
        <v>64.989999999999995</v>
      </c>
      <c r="AI355" s="5">
        <v>59.99</v>
      </c>
      <c r="AJ355" s="6">
        <f t="shared" si="237"/>
        <v>-4.9999999999999929</v>
      </c>
      <c r="AK355" s="7">
        <f t="shared" si="238"/>
        <v>-7.7</v>
      </c>
      <c r="AL355" s="8">
        <v>74.989999999999995</v>
      </c>
      <c r="AM355" s="5">
        <v>69.989999999999995</v>
      </c>
      <c r="AN355" s="6">
        <f t="shared" si="239"/>
        <v>-5</v>
      </c>
      <c r="AO355" s="7">
        <f t="shared" si="240"/>
        <v>-6.7</v>
      </c>
      <c r="AP355" s="8">
        <v>74.989999999999995</v>
      </c>
      <c r="AQ355" s="5">
        <v>69.989999999999995</v>
      </c>
      <c r="AR355" s="6">
        <f t="shared" si="241"/>
        <v>-5</v>
      </c>
      <c r="AS355" s="7">
        <f t="shared" si="242"/>
        <v>-6.7</v>
      </c>
      <c r="AT355" s="8">
        <v>64.989999999999995</v>
      </c>
      <c r="AU355" s="5">
        <v>59.99</v>
      </c>
      <c r="AV355" s="6">
        <f t="shared" si="243"/>
        <v>-4.9999999999999929</v>
      </c>
      <c r="AW355" s="7">
        <f t="shared" si="244"/>
        <v>-7.7</v>
      </c>
      <c r="AX355" s="8">
        <v>64.989999999999995</v>
      </c>
      <c r="AY355" s="5">
        <v>59.99</v>
      </c>
      <c r="AZ355" s="6">
        <f t="shared" si="245"/>
        <v>-4.9999999999999929</v>
      </c>
      <c r="BA355" s="7">
        <f t="shared" si="246"/>
        <v>-7.7</v>
      </c>
      <c r="BB355" s="8">
        <v>59.99</v>
      </c>
      <c r="BC355" s="5">
        <v>59.99</v>
      </c>
      <c r="BD355" s="6">
        <f t="shared" si="247"/>
        <v>0</v>
      </c>
      <c r="BE355" s="7">
        <f t="shared" si="248"/>
        <v>0</v>
      </c>
      <c r="BF355" s="8">
        <v>66.989999999999995</v>
      </c>
      <c r="BG355" s="5">
        <v>59.99</v>
      </c>
      <c r="BH355" s="6">
        <f t="shared" si="249"/>
        <v>-6.9999999999999929</v>
      </c>
      <c r="BI355" s="7">
        <f t="shared" si="250"/>
        <v>-10.4</v>
      </c>
      <c r="BJ355" s="8">
        <v>59.99</v>
      </c>
      <c r="BK355" s="5">
        <v>59.99</v>
      </c>
      <c r="BL355" s="6">
        <f t="shared" si="251"/>
        <v>0</v>
      </c>
      <c r="BM355" s="7">
        <f t="shared" si="252"/>
        <v>0</v>
      </c>
      <c r="BN355" s="8">
        <v>64.989999999999995</v>
      </c>
      <c r="BO355" s="5">
        <v>64.989999999999995</v>
      </c>
      <c r="BP355" s="6">
        <f t="shared" si="253"/>
        <v>0</v>
      </c>
      <c r="BQ355" s="7">
        <f t="shared" si="254"/>
        <v>0</v>
      </c>
      <c r="BR355" s="8">
        <v>66.989999999999995</v>
      </c>
      <c r="BS355" s="5">
        <v>59.99</v>
      </c>
      <c r="BT355" s="6">
        <f t="shared" si="255"/>
        <v>-6.9999999999999929</v>
      </c>
      <c r="BU355" s="7">
        <f t="shared" si="256"/>
        <v>-10.4</v>
      </c>
      <c r="BV355">
        <f t="shared" si="216"/>
        <v>59.99</v>
      </c>
      <c r="BW355">
        <f t="shared" si="216"/>
        <v>59.99</v>
      </c>
      <c r="BX355">
        <f t="shared" si="217"/>
        <v>74.989999999999995</v>
      </c>
      <c r="BY355">
        <f t="shared" si="217"/>
        <v>74.989999999999995</v>
      </c>
      <c r="BZ355">
        <f t="shared" si="218"/>
        <v>67.28</v>
      </c>
      <c r="CA355">
        <f t="shared" si="218"/>
        <v>63.81</v>
      </c>
      <c r="CB355">
        <f t="shared" si="219"/>
        <v>5.38</v>
      </c>
      <c r="CC355">
        <f t="shared" si="219"/>
        <v>5.56</v>
      </c>
      <c r="CD355">
        <f t="shared" si="221"/>
        <v>15</v>
      </c>
      <c r="CE355">
        <f t="shared" si="221"/>
        <v>15</v>
      </c>
      <c r="CF355">
        <f t="shared" si="220"/>
        <v>22.3</v>
      </c>
      <c r="CG355">
        <f t="shared" si="220"/>
        <v>23.5</v>
      </c>
      <c r="CH355" s="20" t="b">
        <f t="shared" si="257"/>
        <v>1</v>
      </c>
    </row>
    <row r="356" spans="1:86" x14ac:dyDescent="0.25">
      <c r="A356" s="31" t="s">
        <v>436</v>
      </c>
      <c r="B356" s="31" t="s">
        <v>431</v>
      </c>
      <c r="C356" s="32">
        <v>21054</v>
      </c>
      <c r="D356" s="32" t="b">
        <f t="shared" si="222"/>
        <v>1</v>
      </c>
      <c r="E356" s="32" t="b">
        <f t="shared" si="222"/>
        <v>1</v>
      </c>
      <c r="F356" s="4">
        <v>109.99</v>
      </c>
      <c r="G356" s="5">
        <v>99.99</v>
      </c>
      <c r="H356" s="6">
        <f t="shared" si="223"/>
        <v>-10</v>
      </c>
      <c r="I356" s="7">
        <f t="shared" si="224"/>
        <v>-9.1</v>
      </c>
      <c r="J356" s="8">
        <v>99.99</v>
      </c>
      <c r="K356" s="5">
        <v>99.99</v>
      </c>
      <c r="L356" s="6">
        <f t="shared" si="225"/>
        <v>0</v>
      </c>
      <c r="M356" s="7">
        <f t="shared" si="226"/>
        <v>0</v>
      </c>
      <c r="N356" s="8">
        <v>119.99</v>
      </c>
      <c r="O356" s="5">
        <v>119.99</v>
      </c>
      <c r="P356" s="6">
        <f t="shared" si="227"/>
        <v>0</v>
      </c>
      <c r="Q356" s="7">
        <f t="shared" si="228"/>
        <v>0</v>
      </c>
      <c r="R356" s="8">
        <v>119.95</v>
      </c>
      <c r="S356" s="5">
        <v>119.95</v>
      </c>
      <c r="T356" s="6">
        <f t="shared" si="229"/>
        <v>0</v>
      </c>
      <c r="U356" s="7">
        <f t="shared" si="230"/>
        <v>0</v>
      </c>
      <c r="V356" s="8">
        <v>109.99</v>
      </c>
      <c r="W356" s="5">
        <v>99.99</v>
      </c>
      <c r="X356" s="6">
        <f t="shared" si="231"/>
        <v>-10</v>
      </c>
      <c r="Y356" s="7">
        <f t="shared" si="232"/>
        <v>-9.1</v>
      </c>
      <c r="Z356" s="8">
        <v>119.99</v>
      </c>
      <c r="AA356" s="5">
        <v>119.99</v>
      </c>
      <c r="AB356" s="6">
        <f t="shared" si="233"/>
        <v>0</v>
      </c>
      <c r="AC356" s="7">
        <f t="shared" si="234"/>
        <v>0</v>
      </c>
      <c r="AD356" s="8">
        <v>99.99</v>
      </c>
      <c r="AE356" s="5">
        <v>99.99</v>
      </c>
      <c r="AF356" s="6">
        <f t="shared" si="235"/>
        <v>0</v>
      </c>
      <c r="AG356" s="7">
        <f t="shared" si="236"/>
        <v>0</v>
      </c>
      <c r="AH356" s="8">
        <v>104.99</v>
      </c>
      <c r="AI356" s="5">
        <v>99.99</v>
      </c>
      <c r="AJ356" s="6">
        <f t="shared" si="237"/>
        <v>-5</v>
      </c>
      <c r="AK356" s="7">
        <f t="shared" si="238"/>
        <v>-4.8</v>
      </c>
      <c r="AL356" s="8">
        <v>119.99</v>
      </c>
      <c r="AM356" s="5">
        <v>119.99</v>
      </c>
      <c r="AN356" s="6">
        <f t="shared" si="239"/>
        <v>0</v>
      </c>
      <c r="AO356" s="7">
        <f t="shared" si="240"/>
        <v>0</v>
      </c>
      <c r="AP356" s="8">
        <v>119.99</v>
      </c>
      <c r="AQ356" s="5">
        <v>119.99</v>
      </c>
      <c r="AR356" s="6">
        <f t="shared" si="241"/>
        <v>0</v>
      </c>
      <c r="AS356" s="7">
        <f t="shared" si="242"/>
        <v>0</v>
      </c>
      <c r="AT356" s="8">
        <v>109.99</v>
      </c>
      <c r="AU356" s="5">
        <v>99.99</v>
      </c>
      <c r="AV356" s="6">
        <f t="shared" si="243"/>
        <v>-10</v>
      </c>
      <c r="AW356" s="7">
        <f t="shared" si="244"/>
        <v>-9.1</v>
      </c>
      <c r="AX356" s="8">
        <v>109.99</v>
      </c>
      <c r="AY356" s="5">
        <v>99.99</v>
      </c>
      <c r="AZ356" s="6">
        <f t="shared" si="245"/>
        <v>-10</v>
      </c>
      <c r="BA356" s="7">
        <f t="shared" si="246"/>
        <v>-9.1</v>
      </c>
      <c r="BB356" s="8">
        <v>99.99</v>
      </c>
      <c r="BC356" s="5">
        <v>99.99</v>
      </c>
      <c r="BD356" s="6">
        <f t="shared" si="247"/>
        <v>0</v>
      </c>
      <c r="BE356" s="7">
        <f t="shared" si="248"/>
        <v>0</v>
      </c>
      <c r="BF356" s="8">
        <v>114.99</v>
      </c>
      <c r="BG356" s="5">
        <v>99.99</v>
      </c>
      <c r="BH356" s="6">
        <f t="shared" si="249"/>
        <v>-15</v>
      </c>
      <c r="BI356" s="7">
        <f t="shared" si="250"/>
        <v>-13</v>
      </c>
      <c r="BJ356" s="8">
        <v>99.99</v>
      </c>
      <c r="BK356" s="5">
        <v>99.99</v>
      </c>
      <c r="BL356" s="6">
        <f t="shared" si="251"/>
        <v>0</v>
      </c>
      <c r="BM356" s="7">
        <f t="shared" si="252"/>
        <v>0</v>
      </c>
      <c r="BN356" s="8">
        <v>109.99</v>
      </c>
      <c r="BO356" s="5">
        <v>109.99</v>
      </c>
      <c r="BP356" s="6">
        <f t="shared" si="253"/>
        <v>0</v>
      </c>
      <c r="BQ356" s="7">
        <f t="shared" si="254"/>
        <v>0</v>
      </c>
      <c r="BR356" s="8">
        <v>114.99</v>
      </c>
      <c r="BS356" s="5">
        <v>99.99</v>
      </c>
      <c r="BT356" s="6">
        <f t="shared" si="255"/>
        <v>-15</v>
      </c>
      <c r="BU356" s="7">
        <f t="shared" si="256"/>
        <v>-13</v>
      </c>
      <c r="BV356">
        <f t="shared" si="216"/>
        <v>99.99</v>
      </c>
      <c r="BW356">
        <f t="shared" si="216"/>
        <v>99.99</v>
      </c>
      <c r="BX356">
        <f t="shared" si="217"/>
        <v>119.99</v>
      </c>
      <c r="BY356">
        <f t="shared" si="217"/>
        <v>119.99</v>
      </c>
      <c r="BZ356">
        <f t="shared" si="218"/>
        <v>110.87</v>
      </c>
      <c r="CA356">
        <f t="shared" si="218"/>
        <v>106.46</v>
      </c>
      <c r="CB356">
        <f t="shared" si="219"/>
        <v>7.52</v>
      </c>
      <c r="CC356">
        <f t="shared" si="219"/>
        <v>9.0299999999999994</v>
      </c>
      <c r="CD356">
        <f t="shared" si="221"/>
        <v>20</v>
      </c>
      <c r="CE356">
        <f t="shared" si="221"/>
        <v>20</v>
      </c>
      <c r="CF356">
        <f t="shared" si="220"/>
        <v>18</v>
      </c>
      <c r="CG356">
        <f t="shared" si="220"/>
        <v>18.8</v>
      </c>
      <c r="CH356" s="20" t="b">
        <f t="shared" si="257"/>
        <v>1</v>
      </c>
    </row>
    <row r="357" spans="1:86" x14ac:dyDescent="0.25">
      <c r="A357" s="31" t="s">
        <v>437</v>
      </c>
      <c r="B357" s="31" t="s">
        <v>431</v>
      </c>
      <c r="C357" s="32">
        <v>21056</v>
      </c>
      <c r="D357" s="32" t="b">
        <f t="shared" si="222"/>
        <v>1</v>
      </c>
      <c r="E357" s="32" t="b">
        <f t="shared" si="222"/>
        <v>1</v>
      </c>
      <c r="F357" s="4">
        <v>109.99</v>
      </c>
      <c r="G357" s="5">
        <v>119.99</v>
      </c>
      <c r="H357" s="6">
        <f t="shared" si="223"/>
        <v>10</v>
      </c>
      <c r="I357" s="7">
        <f t="shared" si="224"/>
        <v>9.1</v>
      </c>
      <c r="J357" s="8">
        <v>99.99</v>
      </c>
      <c r="K357" s="5">
        <v>119.99</v>
      </c>
      <c r="L357" s="6">
        <f t="shared" si="225"/>
        <v>20</v>
      </c>
      <c r="M357" s="7">
        <f t="shared" si="226"/>
        <v>20</v>
      </c>
      <c r="N357" s="8">
        <v>119.99</v>
      </c>
      <c r="O357" s="5">
        <v>129.99</v>
      </c>
      <c r="P357" s="6">
        <f t="shared" si="227"/>
        <v>10.000000000000014</v>
      </c>
      <c r="Q357" s="7">
        <f t="shared" si="228"/>
        <v>8.3000000000000007</v>
      </c>
      <c r="R357" s="8">
        <v>129.94999999999999</v>
      </c>
      <c r="S357" s="5">
        <v>129.94999999999999</v>
      </c>
      <c r="T357" s="6">
        <f t="shared" si="229"/>
        <v>0</v>
      </c>
      <c r="U357" s="7">
        <f t="shared" si="230"/>
        <v>0</v>
      </c>
      <c r="V357" s="8">
        <v>109.99</v>
      </c>
      <c r="W357" s="5">
        <v>119.99</v>
      </c>
      <c r="X357" s="6">
        <f t="shared" si="231"/>
        <v>10</v>
      </c>
      <c r="Y357" s="7">
        <f t="shared" si="232"/>
        <v>9.1</v>
      </c>
      <c r="Z357" s="8">
        <v>119.99</v>
      </c>
      <c r="AA357" s="5">
        <v>119.99</v>
      </c>
      <c r="AB357" s="6">
        <f t="shared" si="233"/>
        <v>0</v>
      </c>
      <c r="AC357" s="7">
        <f t="shared" si="234"/>
        <v>0</v>
      </c>
      <c r="AD357" s="8">
        <v>99.99</v>
      </c>
      <c r="AE357" s="5">
        <v>119.99</v>
      </c>
      <c r="AF357" s="6">
        <f t="shared" si="235"/>
        <v>20</v>
      </c>
      <c r="AG357" s="7">
        <f t="shared" si="236"/>
        <v>20</v>
      </c>
      <c r="AH357" s="8">
        <v>99.99</v>
      </c>
      <c r="AI357" s="5">
        <v>119.99</v>
      </c>
      <c r="AJ357" s="6">
        <f t="shared" si="237"/>
        <v>20</v>
      </c>
      <c r="AK357" s="7">
        <f t="shared" si="238"/>
        <v>20</v>
      </c>
      <c r="AL357" s="8">
        <v>119.99</v>
      </c>
      <c r="AM357" s="5">
        <v>129.99</v>
      </c>
      <c r="AN357" s="6">
        <f t="shared" si="239"/>
        <v>10.000000000000014</v>
      </c>
      <c r="AO357" s="7">
        <f t="shared" si="240"/>
        <v>8.3000000000000007</v>
      </c>
      <c r="AP357" s="8">
        <v>119.99</v>
      </c>
      <c r="AQ357" s="5">
        <v>129.99</v>
      </c>
      <c r="AR357" s="6">
        <f t="shared" si="241"/>
        <v>10.000000000000014</v>
      </c>
      <c r="AS357" s="7">
        <f t="shared" si="242"/>
        <v>8.3000000000000007</v>
      </c>
      <c r="AT357" s="8">
        <v>99.99</v>
      </c>
      <c r="AU357" s="5">
        <v>119.99</v>
      </c>
      <c r="AV357" s="6">
        <f t="shared" si="243"/>
        <v>20</v>
      </c>
      <c r="AW357" s="7">
        <f t="shared" si="244"/>
        <v>20</v>
      </c>
      <c r="AX357" s="8">
        <v>109.99</v>
      </c>
      <c r="AY357" s="5">
        <v>119.99</v>
      </c>
      <c r="AZ357" s="6">
        <f t="shared" si="245"/>
        <v>10</v>
      </c>
      <c r="BA357" s="7">
        <f t="shared" si="246"/>
        <v>9.1</v>
      </c>
      <c r="BB357" s="8">
        <v>99.99</v>
      </c>
      <c r="BC357" s="5">
        <v>119.99</v>
      </c>
      <c r="BD357" s="6">
        <f t="shared" si="247"/>
        <v>20</v>
      </c>
      <c r="BE357" s="7">
        <f t="shared" si="248"/>
        <v>20</v>
      </c>
      <c r="BF357" s="8">
        <v>109.99</v>
      </c>
      <c r="BG357" s="5">
        <v>119.99</v>
      </c>
      <c r="BH357" s="6">
        <f t="shared" si="249"/>
        <v>10</v>
      </c>
      <c r="BI357" s="7">
        <f t="shared" si="250"/>
        <v>9.1</v>
      </c>
      <c r="BJ357" s="8">
        <v>103.99</v>
      </c>
      <c r="BK357" s="5">
        <v>124.99</v>
      </c>
      <c r="BL357" s="6">
        <f t="shared" si="251"/>
        <v>21</v>
      </c>
      <c r="BM357" s="7">
        <f t="shared" si="252"/>
        <v>20.2</v>
      </c>
      <c r="BN357" s="8">
        <v>109.99</v>
      </c>
      <c r="BO357" s="5">
        <v>119.99</v>
      </c>
      <c r="BP357" s="6">
        <f t="shared" si="253"/>
        <v>10</v>
      </c>
      <c r="BQ357" s="7">
        <f t="shared" si="254"/>
        <v>9.1</v>
      </c>
      <c r="BR357" s="8">
        <v>109.99</v>
      </c>
      <c r="BS357" s="5">
        <v>119.99</v>
      </c>
      <c r="BT357" s="6">
        <f t="shared" si="255"/>
        <v>10</v>
      </c>
      <c r="BU357" s="7">
        <f t="shared" si="256"/>
        <v>9.1</v>
      </c>
      <c r="BV357">
        <f t="shared" si="216"/>
        <v>99.99</v>
      </c>
      <c r="BW357">
        <f t="shared" si="216"/>
        <v>119.99</v>
      </c>
      <c r="BX357">
        <f t="shared" si="217"/>
        <v>129.94999999999999</v>
      </c>
      <c r="BY357">
        <f t="shared" si="217"/>
        <v>129.99</v>
      </c>
      <c r="BZ357">
        <f t="shared" si="218"/>
        <v>110.22</v>
      </c>
      <c r="CA357">
        <f t="shared" si="218"/>
        <v>122.63</v>
      </c>
      <c r="CB357">
        <f t="shared" si="219"/>
        <v>8.86</v>
      </c>
      <c r="CC357">
        <f t="shared" si="219"/>
        <v>4.24</v>
      </c>
      <c r="CD357">
        <f t="shared" si="221"/>
        <v>29.96</v>
      </c>
      <c r="CE357">
        <f t="shared" si="221"/>
        <v>10</v>
      </c>
      <c r="CF357">
        <f t="shared" si="220"/>
        <v>27.2</v>
      </c>
      <c r="CG357">
        <f t="shared" si="220"/>
        <v>8.1999999999999993</v>
      </c>
      <c r="CH357" s="20" t="b">
        <f t="shared" si="257"/>
        <v>1</v>
      </c>
    </row>
    <row r="358" spans="1:86" x14ac:dyDescent="0.25">
      <c r="A358" s="31" t="s">
        <v>438</v>
      </c>
      <c r="B358" s="31" t="s">
        <v>303</v>
      </c>
      <c r="C358" s="32">
        <v>40348</v>
      </c>
      <c r="D358" s="32" t="b">
        <f t="shared" si="222"/>
        <v>1</v>
      </c>
      <c r="E358" s="32" t="b">
        <f t="shared" si="222"/>
        <v>1</v>
      </c>
      <c r="F358" s="4">
        <v>9.99</v>
      </c>
      <c r="G358" s="5">
        <v>9.99</v>
      </c>
      <c r="H358" s="6">
        <f t="shared" si="223"/>
        <v>0</v>
      </c>
      <c r="I358" s="7">
        <f t="shared" si="224"/>
        <v>0</v>
      </c>
      <c r="J358" s="8">
        <v>9.99</v>
      </c>
      <c r="K358" s="5">
        <v>9.99</v>
      </c>
      <c r="L358" s="6">
        <f t="shared" si="225"/>
        <v>0</v>
      </c>
      <c r="M358" s="7">
        <f t="shared" si="226"/>
        <v>0</v>
      </c>
      <c r="N358" s="8">
        <v>12.99</v>
      </c>
      <c r="O358" s="5">
        <v>12.99</v>
      </c>
      <c r="P358" s="6">
        <f t="shared" si="227"/>
        <v>0</v>
      </c>
      <c r="Q358" s="7">
        <f t="shared" si="228"/>
        <v>0</v>
      </c>
      <c r="R358" s="8">
        <v>12.95</v>
      </c>
      <c r="S358" s="5">
        <v>12.95</v>
      </c>
      <c r="T358" s="6">
        <f t="shared" si="229"/>
        <v>0</v>
      </c>
      <c r="U358" s="7">
        <f t="shared" si="230"/>
        <v>0</v>
      </c>
      <c r="V358" s="8">
        <v>9.99</v>
      </c>
      <c r="W358" s="5">
        <v>9.99</v>
      </c>
      <c r="X358" s="6">
        <f t="shared" si="231"/>
        <v>0</v>
      </c>
      <c r="Y358" s="7">
        <f t="shared" si="232"/>
        <v>0</v>
      </c>
      <c r="Z358" s="8">
        <v>12.99</v>
      </c>
      <c r="AA358" s="5">
        <v>12.99</v>
      </c>
      <c r="AB358" s="6">
        <f t="shared" si="233"/>
        <v>0</v>
      </c>
      <c r="AC358" s="7">
        <f t="shared" si="234"/>
        <v>0</v>
      </c>
      <c r="AD358" s="8">
        <v>9.99</v>
      </c>
      <c r="AE358" s="5">
        <v>9.99</v>
      </c>
      <c r="AF358" s="6">
        <f t="shared" si="235"/>
        <v>0</v>
      </c>
      <c r="AG358" s="7">
        <f t="shared" si="236"/>
        <v>0</v>
      </c>
      <c r="AH358" s="8">
        <v>9.99</v>
      </c>
      <c r="AI358" s="5">
        <v>9.99</v>
      </c>
      <c r="AJ358" s="6">
        <f t="shared" si="237"/>
        <v>0</v>
      </c>
      <c r="AK358" s="7">
        <f t="shared" si="238"/>
        <v>0</v>
      </c>
      <c r="AL358" s="8">
        <v>12.99</v>
      </c>
      <c r="AM358" s="5">
        <v>12.99</v>
      </c>
      <c r="AN358" s="6">
        <f t="shared" si="239"/>
        <v>0</v>
      </c>
      <c r="AO358" s="7">
        <f t="shared" si="240"/>
        <v>0</v>
      </c>
      <c r="AP358" s="8">
        <v>12.99</v>
      </c>
      <c r="AQ358" s="5">
        <v>12.99</v>
      </c>
      <c r="AR358" s="6">
        <f t="shared" si="241"/>
        <v>0</v>
      </c>
      <c r="AS358" s="7">
        <f t="shared" si="242"/>
        <v>0</v>
      </c>
      <c r="AT358" s="8">
        <v>9.99</v>
      </c>
      <c r="AU358" s="5">
        <v>9.99</v>
      </c>
      <c r="AV358" s="6">
        <f t="shared" si="243"/>
        <v>0</v>
      </c>
      <c r="AW358" s="7">
        <f t="shared" si="244"/>
        <v>0</v>
      </c>
      <c r="AX358" s="8">
        <v>9.99</v>
      </c>
      <c r="AY358" s="5">
        <v>9.99</v>
      </c>
      <c r="AZ358" s="6">
        <f t="shared" si="245"/>
        <v>0</v>
      </c>
      <c r="BA358" s="7">
        <f t="shared" si="246"/>
        <v>0</v>
      </c>
      <c r="BB358" s="8">
        <v>9.99</v>
      </c>
      <c r="BC358" s="5">
        <v>9.99</v>
      </c>
      <c r="BD358" s="6">
        <f t="shared" si="247"/>
        <v>0</v>
      </c>
      <c r="BE358" s="7">
        <f t="shared" si="248"/>
        <v>0</v>
      </c>
      <c r="BF358" s="8">
        <v>9.99</v>
      </c>
      <c r="BG358" s="5">
        <v>9.99</v>
      </c>
      <c r="BH358" s="6">
        <f t="shared" si="249"/>
        <v>0</v>
      </c>
      <c r="BI358" s="7">
        <f t="shared" si="250"/>
        <v>0</v>
      </c>
      <c r="BJ358" s="8">
        <v>9.99</v>
      </c>
      <c r="BK358" s="5">
        <v>9.99</v>
      </c>
      <c r="BL358" s="6">
        <f t="shared" si="251"/>
        <v>0</v>
      </c>
      <c r="BM358" s="7">
        <f t="shared" si="252"/>
        <v>0</v>
      </c>
      <c r="BN358" s="8">
        <v>9.99</v>
      </c>
      <c r="BO358" s="5">
        <v>9.99</v>
      </c>
      <c r="BP358" s="6">
        <f t="shared" si="253"/>
        <v>0</v>
      </c>
      <c r="BQ358" s="7">
        <f t="shared" si="254"/>
        <v>0</v>
      </c>
      <c r="BR358" s="8">
        <v>9.99</v>
      </c>
      <c r="BS358" s="5">
        <v>9.99</v>
      </c>
      <c r="BT358" s="6">
        <f t="shared" si="255"/>
        <v>0</v>
      </c>
      <c r="BU358" s="7">
        <f t="shared" si="256"/>
        <v>0</v>
      </c>
      <c r="BV358">
        <f t="shared" si="216"/>
        <v>9.99</v>
      </c>
      <c r="BW358">
        <f t="shared" si="216"/>
        <v>9.99</v>
      </c>
      <c r="BX358">
        <f t="shared" si="217"/>
        <v>12.99</v>
      </c>
      <c r="BY358">
        <f t="shared" si="217"/>
        <v>12.99</v>
      </c>
      <c r="BZ358">
        <f t="shared" si="218"/>
        <v>10.87</v>
      </c>
      <c r="CA358">
        <f t="shared" si="218"/>
        <v>10.87</v>
      </c>
      <c r="CB358">
        <f t="shared" si="219"/>
        <v>1.36</v>
      </c>
      <c r="CC358">
        <f t="shared" si="219"/>
        <v>1.36</v>
      </c>
      <c r="CD358">
        <f t="shared" si="221"/>
        <v>3</v>
      </c>
      <c r="CE358">
        <f t="shared" si="221"/>
        <v>3</v>
      </c>
      <c r="CF358">
        <f t="shared" si="220"/>
        <v>27.6</v>
      </c>
      <c r="CG358">
        <f t="shared" si="220"/>
        <v>27.6</v>
      </c>
      <c r="CH358" s="20" t="b">
        <f t="shared" si="257"/>
        <v>0</v>
      </c>
    </row>
    <row r="359" spans="1:86" x14ac:dyDescent="0.25">
      <c r="A359" s="31" t="s">
        <v>433</v>
      </c>
      <c r="B359" s="31" t="s">
        <v>303</v>
      </c>
      <c r="C359" s="32">
        <v>40367</v>
      </c>
      <c r="D359" s="32" t="b">
        <f t="shared" si="222"/>
        <v>1</v>
      </c>
      <c r="E359" s="32" t="b">
        <f t="shared" si="222"/>
        <v>1</v>
      </c>
      <c r="F359" s="4">
        <v>9.99</v>
      </c>
      <c r="G359" s="5">
        <v>9.99</v>
      </c>
      <c r="H359" s="6">
        <f t="shared" si="223"/>
        <v>0</v>
      </c>
      <c r="I359" s="7">
        <f t="shared" si="224"/>
        <v>0</v>
      </c>
      <c r="J359" s="8">
        <v>9.99</v>
      </c>
      <c r="K359" s="5">
        <v>9.99</v>
      </c>
      <c r="L359" s="6">
        <f t="shared" si="225"/>
        <v>0</v>
      </c>
      <c r="M359" s="7">
        <f t="shared" si="226"/>
        <v>0</v>
      </c>
      <c r="N359" s="8">
        <v>12.99</v>
      </c>
      <c r="O359" s="5">
        <v>12.99</v>
      </c>
      <c r="P359" s="6">
        <f t="shared" si="227"/>
        <v>0</v>
      </c>
      <c r="Q359" s="7">
        <f t="shared" si="228"/>
        <v>0</v>
      </c>
      <c r="R359" s="8">
        <v>12.95</v>
      </c>
      <c r="S359" s="5">
        <v>12.95</v>
      </c>
      <c r="T359" s="6">
        <f t="shared" si="229"/>
        <v>0</v>
      </c>
      <c r="U359" s="7">
        <f t="shared" si="230"/>
        <v>0</v>
      </c>
      <c r="V359" s="8">
        <v>9.99</v>
      </c>
      <c r="W359" s="5">
        <v>9.99</v>
      </c>
      <c r="X359" s="6">
        <f t="shared" si="231"/>
        <v>0</v>
      </c>
      <c r="Y359" s="7">
        <f t="shared" si="232"/>
        <v>0</v>
      </c>
      <c r="Z359" s="8">
        <v>12.99</v>
      </c>
      <c r="AA359" s="5">
        <v>12.99</v>
      </c>
      <c r="AB359" s="6">
        <f t="shared" si="233"/>
        <v>0</v>
      </c>
      <c r="AC359" s="7">
        <f t="shared" si="234"/>
        <v>0</v>
      </c>
      <c r="AD359" s="8">
        <v>9.99</v>
      </c>
      <c r="AE359" s="5">
        <v>9.99</v>
      </c>
      <c r="AF359" s="6">
        <f t="shared" si="235"/>
        <v>0</v>
      </c>
      <c r="AG359" s="7">
        <f t="shared" si="236"/>
        <v>0</v>
      </c>
      <c r="AH359" s="8">
        <v>9.99</v>
      </c>
      <c r="AI359" s="5">
        <v>9.99</v>
      </c>
      <c r="AJ359" s="6">
        <f t="shared" si="237"/>
        <v>0</v>
      </c>
      <c r="AK359" s="7">
        <f t="shared" si="238"/>
        <v>0</v>
      </c>
      <c r="AL359" s="8">
        <v>12.99</v>
      </c>
      <c r="AM359" s="5">
        <v>12.99</v>
      </c>
      <c r="AN359" s="6">
        <f t="shared" si="239"/>
        <v>0</v>
      </c>
      <c r="AO359" s="7">
        <f t="shared" si="240"/>
        <v>0</v>
      </c>
      <c r="AP359" s="8">
        <v>12.99</v>
      </c>
      <c r="AQ359" s="5">
        <v>12.99</v>
      </c>
      <c r="AR359" s="6">
        <f t="shared" si="241"/>
        <v>0</v>
      </c>
      <c r="AS359" s="7">
        <f t="shared" si="242"/>
        <v>0</v>
      </c>
      <c r="AT359" s="8">
        <v>9.99</v>
      </c>
      <c r="AU359" s="5">
        <v>9.99</v>
      </c>
      <c r="AV359" s="6">
        <f t="shared" si="243"/>
        <v>0</v>
      </c>
      <c r="AW359" s="7">
        <f t="shared" si="244"/>
        <v>0</v>
      </c>
      <c r="AX359" s="8">
        <v>9.99</v>
      </c>
      <c r="AY359" s="5">
        <v>9.99</v>
      </c>
      <c r="AZ359" s="6">
        <f t="shared" si="245"/>
        <v>0</v>
      </c>
      <c r="BA359" s="7">
        <f t="shared" si="246"/>
        <v>0</v>
      </c>
      <c r="BB359" s="8">
        <v>9.99</v>
      </c>
      <c r="BC359" s="5">
        <v>9.99</v>
      </c>
      <c r="BD359" s="6">
        <f t="shared" si="247"/>
        <v>0</v>
      </c>
      <c r="BE359" s="7">
        <f t="shared" si="248"/>
        <v>0</v>
      </c>
      <c r="BF359" s="8">
        <v>9.99</v>
      </c>
      <c r="BG359" s="5">
        <v>9.99</v>
      </c>
      <c r="BH359" s="6">
        <f t="shared" si="249"/>
        <v>0</v>
      </c>
      <c r="BI359" s="7">
        <f t="shared" si="250"/>
        <v>0</v>
      </c>
      <c r="BJ359" s="8">
        <v>9.99</v>
      </c>
      <c r="BK359" s="5">
        <v>9.99</v>
      </c>
      <c r="BL359" s="6">
        <f t="shared" si="251"/>
        <v>0</v>
      </c>
      <c r="BM359" s="7">
        <f t="shared" si="252"/>
        <v>0</v>
      </c>
      <c r="BN359" s="8">
        <v>9.99</v>
      </c>
      <c r="BO359" s="5">
        <v>9.99</v>
      </c>
      <c r="BP359" s="6">
        <f t="shared" si="253"/>
        <v>0</v>
      </c>
      <c r="BQ359" s="7">
        <f t="shared" si="254"/>
        <v>0</v>
      </c>
      <c r="BR359" s="8">
        <v>9.99</v>
      </c>
      <c r="BS359" s="5">
        <v>9.99</v>
      </c>
      <c r="BT359" s="6">
        <f t="shared" si="255"/>
        <v>0</v>
      </c>
      <c r="BU359" s="7">
        <f t="shared" si="256"/>
        <v>0</v>
      </c>
      <c r="BV359">
        <f t="shared" si="216"/>
        <v>9.99</v>
      </c>
      <c r="BW359">
        <f t="shared" si="216"/>
        <v>9.99</v>
      </c>
      <c r="BX359">
        <f t="shared" si="217"/>
        <v>12.99</v>
      </c>
      <c r="BY359">
        <f t="shared" si="217"/>
        <v>12.99</v>
      </c>
      <c r="BZ359">
        <f t="shared" si="218"/>
        <v>10.87</v>
      </c>
      <c r="CA359">
        <f t="shared" si="218"/>
        <v>10.87</v>
      </c>
      <c r="CB359">
        <f t="shared" si="219"/>
        <v>1.36</v>
      </c>
      <c r="CC359">
        <f t="shared" si="219"/>
        <v>1.36</v>
      </c>
      <c r="CD359">
        <f t="shared" si="221"/>
        <v>3</v>
      </c>
      <c r="CE359">
        <f t="shared" si="221"/>
        <v>3</v>
      </c>
      <c r="CF359">
        <f t="shared" si="220"/>
        <v>27.6</v>
      </c>
      <c r="CG359">
        <f t="shared" si="220"/>
        <v>27.6</v>
      </c>
      <c r="CH359" s="20" t="b">
        <f t="shared" si="257"/>
        <v>0</v>
      </c>
    </row>
    <row r="360" spans="1:86" x14ac:dyDescent="0.25">
      <c r="A360" s="31" t="s">
        <v>439</v>
      </c>
      <c r="B360" s="31" t="s">
        <v>303</v>
      </c>
      <c r="C360" s="32">
        <v>40420</v>
      </c>
      <c r="D360" s="32" t="b">
        <f t="shared" si="222"/>
        <v>1</v>
      </c>
      <c r="E360" s="32" t="b">
        <f t="shared" si="222"/>
        <v>1</v>
      </c>
      <c r="F360" s="4">
        <v>19.989999999999998</v>
      </c>
      <c r="G360" s="5">
        <v>19.989999999999998</v>
      </c>
      <c r="H360" s="6">
        <f t="shared" si="223"/>
        <v>0</v>
      </c>
      <c r="I360" s="7">
        <f t="shared" si="224"/>
        <v>0</v>
      </c>
      <c r="J360" s="8">
        <v>19.989999999999998</v>
      </c>
      <c r="K360" s="5">
        <v>19.989999999999998</v>
      </c>
      <c r="L360" s="6">
        <f t="shared" si="225"/>
        <v>0</v>
      </c>
      <c r="M360" s="7">
        <f t="shared" si="226"/>
        <v>0</v>
      </c>
      <c r="N360" s="8">
        <v>24.99</v>
      </c>
      <c r="O360" s="5">
        <v>24.99</v>
      </c>
      <c r="P360" s="6">
        <f t="shared" si="227"/>
        <v>0</v>
      </c>
      <c r="Q360" s="7">
        <f t="shared" si="228"/>
        <v>0</v>
      </c>
      <c r="R360" s="8">
        <v>24.95</v>
      </c>
      <c r="S360" s="5">
        <v>24.95</v>
      </c>
      <c r="T360" s="6">
        <f t="shared" si="229"/>
        <v>0</v>
      </c>
      <c r="U360" s="7">
        <f t="shared" si="230"/>
        <v>0</v>
      </c>
      <c r="V360" s="8">
        <v>19.989999999999998</v>
      </c>
      <c r="W360" s="5">
        <v>19.989999999999998</v>
      </c>
      <c r="X360" s="6">
        <f t="shared" si="231"/>
        <v>0</v>
      </c>
      <c r="Y360" s="7">
        <f t="shared" si="232"/>
        <v>0</v>
      </c>
      <c r="Z360" s="8">
        <v>24.99</v>
      </c>
      <c r="AA360" s="5">
        <v>24.99</v>
      </c>
      <c r="AB360" s="6">
        <f t="shared" si="233"/>
        <v>0</v>
      </c>
      <c r="AC360" s="7">
        <f t="shared" si="234"/>
        <v>0</v>
      </c>
      <c r="AD360" s="8">
        <v>19.989999999999998</v>
      </c>
      <c r="AE360" s="5">
        <v>19.989999999999998</v>
      </c>
      <c r="AF360" s="6">
        <f t="shared" si="235"/>
        <v>0</v>
      </c>
      <c r="AG360" s="7">
        <f t="shared" si="236"/>
        <v>0</v>
      </c>
      <c r="AH360" s="8">
        <v>19.989999999999998</v>
      </c>
      <c r="AI360" s="5">
        <v>19.989999999999998</v>
      </c>
      <c r="AJ360" s="6">
        <f t="shared" si="237"/>
        <v>0</v>
      </c>
      <c r="AK360" s="7">
        <f t="shared" si="238"/>
        <v>0</v>
      </c>
      <c r="AL360" s="8">
        <v>24.99</v>
      </c>
      <c r="AM360" s="5">
        <v>24.99</v>
      </c>
      <c r="AN360" s="6">
        <f t="shared" si="239"/>
        <v>0</v>
      </c>
      <c r="AO360" s="7">
        <f t="shared" si="240"/>
        <v>0</v>
      </c>
      <c r="AP360" s="8">
        <v>24.99</v>
      </c>
      <c r="AQ360" s="5">
        <v>24.99</v>
      </c>
      <c r="AR360" s="6">
        <f t="shared" si="241"/>
        <v>0</v>
      </c>
      <c r="AS360" s="7">
        <f t="shared" si="242"/>
        <v>0</v>
      </c>
      <c r="AT360" s="8">
        <v>19.989999999999998</v>
      </c>
      <c r="AU360" s="5">
        <v>19.989999999999998</v>
      </c>
      <c r="AV360" s="6">
        <f t="shared" si="243"/>
        <v>0</v>
      </c>
      <c r="AW360" s="7">
        <f t="shared" si="244"/>
        <v>0</v>
      </c>
      <c r="AX360" s="8">
        <v>19.989999999999998</v>
      </c>
      <c r="AY360" s="5">
        <v>19.989999999999998</v>
      </c>
      <c r="AZ360" s="6">
        <f t="shared" si="245"/>
        <v>0</v>
      </c>
      <c r="BA360" s="7">
        <f t="shared" si="246"/>
        <v>0</v>
      </c>
      <c r="BB360" s="8">
        <v>19.989999999999998</v>
      </c>
      <c r="BC360" s="5">
        <v>19.989999999999998</v>
      </c>
      <c r="BD360" s="6">
        <f t="shared" si="247"/>
        <v>0</v>
      </c>
      <c r="BE360" s="7">
        <f t="shared" si="248"/>
        <v>0</v>
      </c>
      <c r="BF360" s="8">
        <v>19.989999999999998</v>
      </c>
      <c r="BG360" s="5">
        <v>19.989999999999998</v>
      </c>
      <c r="BH360" s="6">
        <f t="shared" si="249"/>
        <v>0</v>
      </c>
      <c r="BI360" s="7">
        <f t="shared" si="250"/>
        <v>0</v>
      </c>
      <c r="BJ360" s="8">
        <v>19.989999999999998</v>
      </c>
      <c r="BK360" s="5">
        <v>19.989999999999998</v>
      </c>
      <c r="BL360" s="6">
        <f t="shared" si="251"/>
        <v>0</v>
      </c>
      <c r="BM360" s="7">
        <f t="shared" si="252"/>
        <v>0</v>
      </c>
      <c r="BN360" s="8">
        <v>19.989999999999998</v>
      </c>
      <c r="BO360" s="5">
        <v>21.99</v>
      </c>
      <c r="BP360" s="6">
        <f t="shared" si="253"/>
        <v>2</v>
      </c>
      <c r="BQ360" s="7">
        <f t="shared" si="254"/>
        <v>10</v>
      </c>
      <c r="BR360" s="8">
        <v>19.989999999999998</v>
      </c>
      <c r="BS360" s="5">
        <v>19.989999999999998</v>
      </c>
      <c r="BT360" s="6">
        <f t="shared" si="255"/>
        <v>0</v>
      </c>
      <c r="BU360" s="7">
        <f t="shared" si="256"/>
        <v>0</v>
      </c>
      <c r="BV360">
        <f t="shared" si="216"/>
        <v>19.989999999999998</v>
      </c>
      <c r="BW360">
        <f t="shared" si="216"/>
        <v>19.989999999999998</v>
      </c>
      <c r="BX360">
        <f t="shared" si="217"/>
        <v>24.99</v>
      </c>
      <c r="BY360">
        <f t="shared" si="217"/>
        <v>24.99</v>
      </c>
      <c r="BZ360">
        <f t="shared" si="218"/>
        <v>21.46</v>
      </c>
      <c r="CA360">
        <f t="shared" si="218"/>
        <v>21.58</v>
      </c>
      <c r="CB360">
        <f t="shared" si="219"/>
        <v>2.27</v>
      </c>
      <c r="CC360">
        <f t="shared" si="219"/>
        <v>2.25</v>
      </c>
      <c r="CD360">
        <f t="shared" si="221"/>
        <v>5</v>
      </c>
      <c r="CE360">
        <f t="shared" si="221"/>
        <v>5</v>
      </c>
      <c r="CF360">
        <f t="shared" si="220"/>
        <v>23.3</v>
      </c>
      <c r="CG360">
        <f t="shared" si="220"/>
        <v>23.2</v>
      </c>
      <c r="CH360" s="20" t="b">
        <f t="shared" si="257"/>
        <v>1</v>
      </c>
    </row>
    <row r="361" spans="1:86" x14ac:dyDescent="0.25">
      <c r="A361" s="31" t="s">
        <v>440</v>
      </c>
      <c r="B361" s="31" t="s">
        <v>303</v>
      </c>
      <c r="C361" s="32">
        <v>40441</v>
      </c>
      <c r="D361" s="32" t="b">
        <f t="shared" si="222"/>
        <v>1</v>
      </c>
      <c r="E361" s="32" t="b">
        <f t="shared" si="222"/>
        <v>1</v>
      </c>
      <c r="F361" s="4">
        <v>14.99</v>
      </c>
      <c r="G361" s="5">
        <v>14.99</v>
      </c>
      <c r="H361" s="6">
        <f t="shared" si="223"/>
        <v>0</v>
      </c>
      <c r="I361" s="7">
        <f t="shared" si="224"/>
        <v>0</v>
      </c>
      <c r="J361" s="8">
        <v>14.99</v>
      </c>
      <c r="K361" s="5">
        <v>14.99</v>
      </c>
      <c r="L361" s="6">
        <f t="shared" si="225"/>
        <v>0</v>
      </c>
      <c r="M361" s="7">
        <f t="shared" si="226"/>
        <v>0</v>
      </c>
      <c r="N361" s="8">
        <v>16.989999999999998</v>
      </c>
      <c r="O361" s="5">
        <v>16.989999999999998</v>
      </c>
      <c r="P361" s="6">
        <f t="shared" si="227"/>
        <v>0</v>
      </c>
      <c r="Q361" s="7">
        <f t="shared" si="228"/>
        <v>0</v>
      </c>
      <c r="R361" s="8">
        <v>17.95</v>
      </c>
      <c r="S361" s="5">
        <v>17.95</v>
      </c>
      <c r="T361" s="6">
        <f t="shared" si="229"/>
        <v>0</v>
      </c>
      <c r="U361" s="7">
        <f t="shared" si="230"/>
        <v>0</v>
      </c>
      <c r="V361" s="8">
        <v>14.99</v>
      </c>
      <c r="W361" s="5">
        <v>14.99</v>
      </c>
      <c r="X361" s="6">
        <f t="shared" si="231"/>
        <v>0</v>
      </c>
      <c r="Y361" s="7">
        <f t="shared" si="232"/>
        <v>0</v>
      </c>
      <c r="Z361" s="8">
        <v>16.989999999999998</v>
      </c>
      <c r="AA361" s="5">
        <v>16.989999999999998</v>
      </c>
      <c r="AB361" s="6">
        <f t="shared" si="233"/>
        <v>0</v>
      </c>
      <c r="AC361" s="7">
        <f t="shared" si="234"/>
        <v>0</v>
      </c>
      <c r="AD361" s="8">
        <v>14.99</v>
      </c>
      <c r="AE361" s="5">
        <v>14.99</v>
      </c>
      <c r="AF361" s="6">
        <f t="shared" si="235"/>
        <v>0</v>
      </c>
      <c r="AG361" s="7">
        <f t="shared" si="236"/>
        <v>0</v>
      </c>
      <c r="AH361" s="8">
        <v>14.99</v>
      </c>
      <c r="AI361" s="5">
        <v>14.99</v>
      </c>
      <c r="AJ361" s="6">
        <f t="shared" si="237"/>
        <v>0</v>
      </c>
      <c r="AK361" s="7">
        <f t="shared" si="238"/>
        <v>0</v>
      </c>
      <c r="AL361" s="8">
        <v>16.989999999999998</v>
      </c>
      <c r="AM361" s="5">
        <v>16.989999999999998</v>
      </c>
      <c r="AN361" s="6">
        <f t="shared" si="239"/>
        <v>0</v>
      </c>
      <c r="AO361" s="7">
        <f t="shared" si="240"/>
        <v>0</v>
      </c>
      <c r="AP361" s="8">
        <v>16.989999999999998</v>
      </c>
      <c r="AQ361" s="5">
        <v>16.989999999999998</v>
      </c>
      <c r="AR361" s="6">
        <f t="shared" si="241"/>
        <v>0</v>
      </c>
      <c r="AS361" s="7">
        <f t="shared" si="242"/>
        <v>0</v>
      </c>
      <c r="AT361" s="8">
        <v>14.99</v>
      </c>
      <c r="AU361" s="5">
        <v>14.99</v>
      </c>
      <c r="AV361" s="6">
        <f t="shared" si="243"/>
        <v>0</v>
      </c>
      <c r="AW361" s="7">
        <f t="shared" si="244"/>
        <v>0</v>
      </c>
      <c r="AX361" s="8">
        <v>14.99</v>
      </c>
      <c r="AY361" s="5">
        <v>14.99</v>
      </c>
      <c r="AZ361" s="6">
        <f t="shared" si="245"/>
        <v>0</v>
      </c>
      <c r="BA361" s="7">
        <f t="shared" si="246"/>
        <v>0</v>
      </c>
      <c r="BB361" s="8">
        <v>14.99</v>
      </c>
      <c r="BC361" s="5">
        <v>14.99</v>
      </c>
      <c r="BD361" s="6">
        <f t="shared" si="247"/>
        <v>0</v>
      </c>
      <c r="BE361" s="7">
        <f t="shared" si="248"/>
        <v>0</v>
      </c>
      <c r="BF361" s="8">
        <v>14.99</v>
      </c>
      <c r="BG361" s="5">
        <v>14.99</v>
      </c>
      <c r="BH361" s="6">
        <f t="shared" si="249"/>
        <v>0</v>
      </c>
      <c r="BI361" s="7">
        <f t="shared" si="250"/>
        <v>0</v>
      </c>
      <c r="BJ361" s="8">
        <v>14.99</v>
      </c>
      <c r="BK361" s="5">
        <v>14.99</v>
      </c>
      <c r="BL361" s="6">
        <f t="shared" si="251"/>
        <v>0</v>
      </c>
      <c r="BM361" s="7">
        <f t="shared" si="252"/>
        <v>0</v>
      </c>
      <c r="BN361" s="8">
        <v>15.99</v>
      </c>
      <c r="BO361" s="5">
        <v>15.99</v>
      </c>
      <c r="BP361" s="6">
        <f t="shared" si="253"/>
        <v>0</v>
      </c>
      <c r="BQ361" s="7">
        <f t="shared" si="254"/>
        <v>0</v>
      </c>
      <c r="BR361" s="8">
        <v>14.99</v>
      </c>
      <c r="BS361" s="5">
        <v>14.99</v>
      </c>
      <c r="BT361" s="6">
        <f t="shared" si="255"/>
        <v>0</v>
      </c>
      <c r="BU361" s="7">
        <f t="shared" si="256"/>
        <v>0</v>
      </c>
      <c r="BV361">
        <f t="shared" si="216"/>
        <v>14.99</v>
      </c>
      <c r="BW361">
        <f t="shared" si="216"/>
        <v>14.99</v>
      </c>
      <c r="BX361">
        <f t="shared" si="217"/>
        <v>17.95</v>
      </c>
      <c r="BY361">
        <f t="shared" si="217"/>
        <v>17.95</v>
      </c>
      <c r="BZ361">
        <f t="shared" si="218"/>
        <v>15.69</v>
      </c>
      <c r="CA361">
        <f t="shared" si="218"/>
        <v>15.69</v>
      </c>
      <c r="CB361">
        <f t="shared" si="219"/>
        <v>1.01</v>
      </c>
      <c r="CC361">
        <f t="shared" si="219"/>
        <v>1.01</v>
      </c>
      <c r="CD361">
        <f t="shared" si="221"/>
        <v>2.96</v>
      </c>
      <c r="CE361">
        <f t="shared" si="221"/>
        <v>2.96</v>
      </c>
      <c r="CF361">
        <f t="shared" si="220"/>
        <v>18.899999999999999</v>
      </c>
      <c r="CG361">
        <f t="shared" si="220"/>
        <v>18.899999999999999</v>
      </c>
      <c r="CH361" s="20" t="b">
        <f t="shared" si="257"/>
        <v>0</v>
      </c>
    </row>
    <row r="362" spans="1:86" x14ac:dyDescent="0.25">
      <c r="A362" s="31" t="s">
        <v>441</v>
      </c>
      <c r="B362" s="31" t="s">
        <v>303</v>
      </c>
      <c r="C362" s="32">
        <v>40442</v>
      </c>
      <c r="D362" s="32" t="b">
        <f t="shared" si="222"/>
        <v>1</v>
      </c>
      <c r="E362" s="32" t="b">
        <f t="shared" si="222"/>
        <v>1</v>
      </c>
      <c r="F362" s="4">
        <v>14.99</v>
      </c>
      <c r="G362" s="5">
        <v>14.99</v>
      </c>
      <c r="H362" s="6">
        <f t="shared" si="223"/>
        <v>0</v>
      </c>
      <c r="I362" s="7">
        <f t="shared" si="224"/>
        <v>0</v>
      </c>
      <c r="J362" s="8">
        <v>14.99</v>
      </c>
      <c r="K362" s="5">
        <v>14.99</v>
      </c>
      <c r="L362" s="6">
        <f t="shared" si="225"/>
        <v>0</v>
      </c>
      <c r="M362" s="7">
        <f t="shared" si="226"/>
        <v>0</v>
      </c>
      <c r="N362" s="8">
        <v>16.989999999999998</v>
      </c>
      <c r="O362" s="5">
        <v>16.989999999999998</v>
      </c>
      <c r="P362" s="6">
        <f t="shared" si="227"/>
        <v>0</v>
      </c>
      <c r="Q362" s="7">
        <f t="shared" si="228"/>
        <v>0</v>
      </c>
      <c r="R362" s="8">
        <v>17.95</v>
      </c>
      <c r="S362" s="5">
        <v>17.95</v>
      </c>
      <c r="T362" s="6">
        <f t="shared" si="229"/>
        <v>0</v>
      </c>
      <c r="U362" s="7">
        <f t="shared" si="230"/>
        <v>0</v>
      </c>
      <c r="V362" s="8">
        <v>14.99</v>
      </c>
      <c r="W362" s="5">
        <v>14.99</v>
      </c>
      <c r="X362" s="6">
        <f t="shared" si="231"/>
        <v>0</v>
      </c>
      <c r="Y362" s="7">
        <f t="shared" si="232"/>
        <v>0</v>
      </c>
      <c r="Z362" s="8">
        <v>16.989999999999998</v>
      </c>
      <c r="AA362" s="5">
        <v>16.989999999999998</v>
      </c>
      <c r="AB362" s="6">
        <f t="shared" si="233"/>
        <v>0</v>
      </c>
      <c r="AC362" s="7">
        <f t="shared" si="234"/>
        <v>0</v>
      </c>
      <c r="AD362" s="8">
        <v>14.99</v>
      </c>
      <c r="AE362" s="5">
        <v>14.99</v>
      </c>
      <c r="AF362" s="6">
        <f t="shared" si="235"/>
        <v>0</v>
      </c>
      <c r="AG362" s="7">
        <f t="shared" si="236"/>
        <v>0</v>
      </c>
      <c r="AH362" s="8">
        <v>14.99</v>
      </c>
      <c r="AI362" s="5">
        <v>14.99</v>
      </c>
      <c r="AJ362" s="6">
        <f t="shared" si="237"/>
        <v>0</v>
      </c>
      <c r="AK362" s="7">
        <f t="shared" si="238"/>
        <v>0</v>
      </c>
      <c r="AL362" s="8">
        <v>16.989999999999998</v>
      </c>
      <c r="AM362" s="5">
        <v>16.989999999999998</v>
      </c>
      <c r="AN362" s="6">
        <f t="shared" si="239"/>
        <v>0</v>
      </c>
      <c r="AO362" s="7">
        <f t="shared" si="240"/>
        <v>0</v>
      </c>
      <c r="AP362" s="8">
        <v>16.989999999999998</v>
      </c>
      <c r="AQ362" s="5">
        <v>16.989999999999998</v>
      </c>
      <c r="AR362" s="6">
        <f t="shared" si="241"/>
        <v>0</v>
      </c>
      <c r="AS362" s="7">
        <f t="shared" si="242"/>
        <v>0</v>
      </c>
      <c r="AT362" s="8">
        <v>14.99</v>
      </c>
      <c r="AU362" s="5">
        <v>14.99</v>
      </c>
      <c r="AV362" s="6">
        <f t="shared" si="243"/>
        <v>0</v>
      </c>
      <c r="AW362" s="7">
        <f t="shared" si="244"/>
        <v>0</v>
      </c>
      <c r="AX362" s="8">
        <v>14.99</v>
      </c>
      <c r="AY362" s="5">
        <v>14.99</v>
      </c>
      <c r="AZ362" s="6">
        <f t="shared" si="245"/>
        <v>0</v>
      </c>
      <c r="BA362" s="7">
        <f t="shared" si="246"/>
        <v>0</v>
      </c>
      <c r="BB362" s="8">
        <v>14.99</v>
      </c>
      <c r="BC362" s="5">
        <v>14.99</v>
      </c>
      <c r="BD362" s="6">
        <f t="shared" si="247"/>
        <v>0</v>
      </c>
      <c r="BE362" s="7">
        <f t="shared" si="248"/>
        <v>0</v>
      </c>
      <c r="BF362" s="8">
        <v>14.99</v>
      </c>
      <c r="BG362" s="5">
        <v>14.99</v>
      </c>
      <c r="BH362" s="6">
        <f t="shared" si="249"/>
        <v>0</v>
      </c>
      <c r="BI362" s="7">
        <f t="shared" si="250"/>
        <v>0</v>
      </c>
      <c r="BJ362" s="8">
        <v>14.99</v>
      </c>
      <c r="BK362" s="5">
        <v>14.99</v>
      </c>
      <c r="BL362" s="6">
        <f t="shared" si="251"/>
        <v>0</v>
      </c>
      <c r="BM362" s="7">
        <f t="shared" si="252"/>
        <v>0</v>
      </c>
      <c r="BN362" s="8">
        <v>15.99</v>
      </c>
      <c r="BO362" s="5">
        <v>15.99</v>
      </c>
      <c r="BP362" s="6">
        <f t="shared" si="253"/>
        <v>0</v>
      </c>
      <c r="BQ362" s="7">
        <f t="shared" si="254"/>
        <v>0</v>
      </c>
      <c r="BR362" s="8">
        <v>14.99</v>
      </c>
      <c r="BS362" s="5">
        <v>14.99</v>
      </c>
      <c r="BT362" s="6">
        <f t="shared" si="255"/>
        <v>0</v>
      </c>
      <c r="BU362" s="7">
        <f t="shared" si="256"/>
        <v>0</v>
      </c>
      <c r="BV362">
        <f t="shared" si="216"/>
        <v>14.99</v>
      </c>
      <c r="BW362">
        <f t="shared" si="216"/>
        <v>14.99</v>
      </c>
      <c r="BX362">
        <f t="shared" si="217"/>
        <v>17.95</v>
      </c>
      <c r="BY362">
        <f t="shared" si="217"/>
        <v>17.95</v>
      </c>
      <c r="BZ362">
        <f t="shared" si="218"/>
        <v>15.69</v>
      </c>
      <c r="CA362">
        <f t="shared" si="218"/>
        <v>15.69</v>
      </c>
      <c r="CB362">
        <f t="shared" si="219"/>
        <v>1.01</v>
      </c>
      <c r="CC362">
        <f t="shared" si="219"/>
        <v>1.01</v>
      </c>
      <c r="CD362">
        <f t="shared" si="221"/>
        <v>2.96</v>
      </c>
      <c r="CE362">
        <f t="shared" si="221"/>
        <v>2.96</v>
      </c>
      <c r="CF362">
        <f t="shared" si="220"/>
        <v>18.899999999999999</v>
      </c>
      <c r="CG362">
        <f t="shared" si="220"/>
        <v>18.899999999999999</v>
      </c>
      <c r="CH362" s="20" t="b">
        <f t="shared" si="257"/>
        <v>0</v>
      </c>
    </row>
    <row r="363" spans="1:86" x14ac:dyDescent="0.25">
      <c r="A363" s="31" t="s">
        <v>442</v>
      </c>
      <c r="B363" s="31" t="s">
        <v>303</v>
      </c>
      <c r="C363" s="32">
        <v>40443</v>
      </c>
      <c r="D363" s="32" t="b">
        <f t="shared" si="222"/>
        <v>1</v>
      </c>
      <c r="E363" s="32" t="b">
        <f t="shared" si="222"/>
        <v>1</v>
      </c>
      <c r="F363" s="4">
        <v>14.99</v>
      </c>
      <c r="G363" s="5">
        <v>14.99</v>
      </c>
      <c r="H363" s="6">
        <f t="shared" si="223"/>
        <v>0</v>
      </c>
      <c r="I363" s="7">
        <f t="shared" si="224"/>
        <v>0</v>
      </c>
      <c r="J363" s="8">
        <v>14.99</v>
      </c>
      <c r="K363" s="5">
        <v>14.99</v>
      </c>
      <c r="L363" s="6">
        <f t="shared" si="225"/>
        <v>0</v>
      </c>
      <c r="M363" s="7">
        <f t="shared" si="226"/>
        <v>0</v>
      </c>
      <c r="N363" s="8">
        <v>16.989999999999998</v>
      </c>
      <c r="O363" s="5">
        <v>16.989999999999998</v>
      </c>
      <c r="P363" s="6">
        <f t="shared" si="227"/>
        <v>0</v>
      </c>
      <c r="Q363" s="7">
        <f t="shared" si="228"/>
        <v>0</v>
      </c>
      <c r="R363" s="8">
        <v>17.95</v>
      </c>
      <c r="S363" s="5">
        <v>17.95</v>
      </c>
      <c r="T363" s="6">
        <f t="shared" si="229"/>
        <v>0</v>
      </c>
      <c r="U363" s="7">
        <f t="shared" si="230"/>
        <v>0</v>
      </c>
      <c r="V363" s="8">
        <v>14.99</v>
      </c>
      <c r="W363" s="5">
        <v>14.99</v>
      </c>
      <c r="X363" s="6">
        <f t="shared" si="231"/>
        <v>0</v>
      </c>
      <c r="Y363" s="7">
        <f t="shared" si="232"/>
        <v>0</v>
      </c>
      <c r="Z363" s="8">
        <v>16.989999999999998</v>
      </c>
      <c r="AA363" s="5">
        <v>16.989999999999998</v>
      </c>
      <c r="AB363" s="6">
        <f t="shared" si="233"/>
        <v>0</v>
      </c>
      <c r="AC363" s="7">
        <f t="shared" si="234"/>
        <v>0</v>
      </c>
      <c r="AD363" s="8">
        <v>14.99</v>
      </c>
      <c r="AE363" s="5">
        <v>14.99</v>
      </c>
      <c r="AF363" s="6">
        <f t="shared" si="235"/>
        <v>0</v>
      </c>
      <c r="AG363" s="7">
        <f t="shared" si="236"/>
        <v>0</v>
      </c>
      <c r="AH363" s="8">
        <v>14.99</v>
      </c>
      <c r="AI363" s="5">
        <v>14.99</v>
      </c>
      <c r="AJ363" s="6">
        <f t="shared" si="237"/>
        <v>0</v>
      </c>
      <c r="AK363" s="7">
        <f t="shared" si="238"/>
        <v>0</v>
      </c>
      <c r="AL363" s="8">
        <v>16.989999999999998</v>
      </c>
      <c r="AM363" s="5">
        <v>16.989999999999998</v>
      </c>
      <c r="AN363" s="6">
        <f t="shared" si="239"/>
        <v>0</v>
      </c>
      <c r="AO363" s="7">
        <f t="shared" si="240"/>
        <v>0</v>
      </c>
      <c r="AP363" s="8">
        <v>16.989999999999998</v>
      </c>
      <c r="AQ363" s="5">
        <v>16.989999999999998</v>
      </c>
      <c r="AR363" s="6">
        <f t="shared" si="241"/>
        <v>0</v>
      </c>
      <c r="AS363" s="7">
        <f t="shared" si="242"/>
        <v>0</v>
      </c>
      <c r="AT363" s="8">
        <v>14.99</v>
      </c>
      <c r="AU363" s="5">
        <v>14.99</v>
      </c>
      <c r="AV363" s="6">
        <f t="shared" si="243"/>
        <v>0</v>
      </c>
      <c r="AW363" s="7">
        <f t="shared" si="244"/>
        <v>0</v>
      </c>
      <c r="AX363" s="8">
        <v>14.99</v>
      </c>
      <c r="AY363" s="5">
        <v>14.99</v>
      </c>
      <c r="AZ363" s="6">
        <f t="shared" si="245"/>
        <v>0</v>
      </c>
      <c r="BA363" s="7">
        <f t="shared" si="246"/>
        <v>0</v>
      </c>
      <c r="BB363" s="8">
        <v>14.99</v>
      </c>
      <c r="BC363" s="5">
        <v>14.99</v>
      </c>
      <c r="BD363" s="6">
        <f t="shared" si="247"/>
        <v>0</v>
      </c>
      <c r="BE363" s="7">
        <f t="shared" si="248"/>
        <v>0</v>
      </c>
      <c r="BF363" s="8">
        <v>14.99</v>
      </c>
      <c r="BG363" s="5">
        <v>14.99</v>
      </c>
      <c r="BH363" s="6">
        <f t="shared" si="249"/>
        <v>0</v>
      </c>
      <c r="BI363" s="7">
        <f t="shared" si="250"/>
        <v>0</v>
      </c>
      <c r="BJ363" s="8">
        <v>14.99</v>
      </c>
      <c r="BK363" s="5">
        <v>14.99</v>
      </c>
      <c r="BL363" s="6">
        <f t="shared" si="251"/>
        <v>0</v>
      </c>
      <c r="BM363" s="7">
        <f t="shared" si="252"/>
        <v>0</v>
      </c>
      <c r="BN363" s="8">
        <v>15.99</v>
      </c>
      <c r="BO363" s="5">
        <v>15.99</v>
      </c>
      <c r="BP363" s="6">
        <f t="shared" si="253"/>
        <v>0</v>
      </c>
      <c r="BQ363" s="7">
        <f t="shared" si="254"/>
        <v>0</v>
      </c>
      <c r="BR363" s="8">
        <v>14.99</v>
      </c>
      <c r="BS363" s="5">
        <v>14.99</v>
      </c>
      <c r="BT363" s="6">
        <f t="shared" si="255"/>
        <v>0</v>
      </c>
      <c r="BU363" s="7">
        <f t="shared" si="256"/>
        <v>0</v>
      </c>
      <c r="BV363">
        <f t="shared" si="216"/>
        <v>14.99</v>
      </c>
      <c r="BW363">
        <f t="shared" si="216"/>
        <v>14.99</v>
      </c>
      <c r="BX363">
        <f t="shared" si="217"/>
        <v>17.95</v>
      </c>
      <c r="BY363">
        <f t="shared" si="217"/>
        <v>17.95</v>
      </c>
      <c r="BZ363">
        <f t="shared" si="218"/>
        <v>15.69</v>
      </c>
      <c r="CA363">
        <f t="shared" si="218"/>
        <v>15.69</v>
      </c>
      <c r="CB363">
        <f t="shared" si="219"/>
        <v>1.01</v>
      </c>
      <c r="CC363">
        <f t="shared" si="219"/>
        <v>1.01</v>
      </c>
      <c r="CD363">
        <f t="shared" si="221"/>
        <v>2.96</v>
      </c>
      <c r="CE363">
        <f t="shared" si="221"/>
        <v>2.96</v>
      </c>
      <c r="CF363">
        <f t="shared" si="220"/>
        <v>18.899999999999999</v>
      </c>
      <c r="CG363">
        <f t="shared" si="220"/>
        <v>18.899999999999999</v>
      </c>
      <c r="CH363" s="20" t="b">
        <f t="shared" si="257"/>
        <v>0</v>
      </c>
    </row>
    <row r="364" spans="1:86" x14ac:dyDescent="0.25">
      <c r="A364" s="31" t="s">
        <v>443</v>
      </c>
      <c r="B364" s="31" t="s">
        <v>303</v>
      </c>
      <c r="C364" s="32">
        <v>40466</v>
      </c>
      <c r="D364" s="32" t="b">
        <f t="shared" si="222"/>
        <v>1</v>
      </c>
      <c r="E364" s="32" t="b">
        <f t="shared" si="222"/>
        <v>1</v>
      </c>
      <c r="F364" s="4">
        <v>19.989999999999998</v>
      </c>
      <c r="G364" s="5">
        <v>19.989999999999998</v>
      </c>
      <c r="H364" s="6">
        <f t="shared" si="223"/>
        <v>0</v>
      </c>
      <c r="I364" s="7">
        <f t="shared" si="224"/>
        <v>0</v>
      </c>
      <c r="J364" s="8">
        <v>19.989999999999998</v>
      </c>
      <c r="K364" s="5">
        <v>19.989999999999998</v>
      </c>
      <c r="L364" s="6">
        <f t="shared" si="225"/>
        <v>0</v>
      </c>
      <c r="M364" s="7">
        <f t="shared" si="226"/>
        <v>0</v>
      </c>
      <c r="N364" s="8">
        <v>24.99</v>
      </c>
      <c r="O364" s="5">
        <v>24.99</v>
      </c>
      <c r="P364" s="6">
        <f t="shared" si="227"/>
        <v>0</v>
      </c>
      <c r="Q364" s="7">
        <f t="shared" si="228"/>
        <v>0</v>
      </c>
      <c r="R364" s="8">
        <v>24.95</v>
      </c>
      <c r="S364" s="5">
        <v>24.95</v>
      </c>
      <c r="T364" s="6">
        <f t="shared" si="229"/>
        <v>0</v>
      </c>
      <c r="U364" s="7">
        <f t="shared" si="230"/>
        <v>0</v>
      </c>
      <c r="V364" s="8">
        <v>19.989999999999998</v>
      </c>
      <c r="W364" s="5">
        <v>19.989999999999998</v>
      </c>
      <c r="X364" s="6">
        <f t="shared" si="231"/>
        <v>0</v>
      </c>
      <c r="Y364" s="7">
        <f t="shared" si="232"/>
        <v>0</v>
      </c>
      <c r="Z364" s="8">
        <v>24.99</v>
      </c>
      <c r="AA364" s="5">
        <v>24.99</v>
      </c>
      <c r="AB364" s="6">
        <f t="shared" si="233"/>
        <v>0</v>
      </c>
      <c r="AC364" s="7">
        <f t="shared" si="234"/>
        <v>0</v>
      </c>
      <c r="AD364" s="8">
        <v>19.989999999999998</v>
      </c>
      <c r="AE364" s="5">
        <v>19.989999999999998</v>
      </c>
      <c r="AF364" s="6">
        <f t="shared" si="235"/>
        <v>0</v>
      </c>
      <c r="AG364" s="7">
        <f t="shared" si="236"/>
        <v>0</v>
      </c>
      <c r="AH364" s="8">
        <v>19.989999999999998</v>
      </c>
      <c r="AI364" s="5">
        <v>19.989999999999998</v>
      </c>
      <c r="AJ364" s="6">
        <f t="shared" si="237"/>
        <v>0</v>
      </c>
      <c r="AK364" s="7">
        <f t="shared" si="238"/>
        <v>0</v>
      </c>
      <c r="AL364" s="8">
        <v>24.99</v>
      </c>
      <c r="AM364" s="5">
        <v>24.99</v>
      </c>
      <c r="AN364" s="6">
        <f t="shared" si="239"/>
        <v>0</v>
      </c>
      <c r="AO364" s="7">
        <f t="shared" si="240"/>
        <v>0</v>
      </c>
      <c r="AP364" s="8">
        <v>24.99</v>
      </c>
      <c r="AQ364" s="5">
        <v>24.99</v>
      </c>
      <c r="AR364" s="6">
        <f t="shared" si="241"/>
        <v>0</v>
      </c>
      <c r="AS364" s="7">
        <f t="shared" si="242"/>
        <v>0</v>
      </c>
      <c r="AT364" s="8">
        <v>19.989999999999998</v>
      </c>
      <c r="AU364" s="5">
        <v>19.989999999999998</v>
      </c>
      <c r="AV364" s="6">
        <f t="shared" si="243"/>
        <v>0</v>
      </c>
      <c r="AW364" s="7">
        <f t="shared" si="244"/>
        <v>0</v>
      </c>
      <c r="AX364" s="8">
        <v>19.989999999999998</v>
      </c>
      <c r="AY364" s="5">
        <v>19.989999999999998</v>
      </c>
      <c r="AZ364" s="6">
        <f t="shared" si="245"/>
        <v>0</v>
      </c>
      <c r="BA364" s="7">
        <f t="shared" si="246"/>
        <v>0</v>
      </c>
      <c r="BB364" s="8">
        <v>19.989999999999998</v>
      </c>
      <c r="BC364" s="5">
        <v>19.989999999999998</v>
      </c>
      <c r="BD364" s="6">
        <f t="shared" si="247"/>
        <v>0</v>
      </c>
      <c r="BE364" s="7">
        <f t="shared" si="248"/>
        <v>0</v>
      </c>
      <c r="BF364" s="8">
        <v>19.989999999999998</v>
      </c>
      <c r="BG364" s="5">
        <v>19.989999999999998</v>
      </c>
      <c r="BH364" s="6">
        <f t="shared" si="249"/>
        <v>0</v>
      </c>
      <c r="BI364" s="7">
        <f t="shared" si="250"/>
        <v>0</v>
      </c>
      <c r="BJ364" s="8">
        <v>19.989999999999998</v>
      </c>
      <c r="BK364" s="5">
        <v>19.989999999999998</v>
      </c>
      <c r="BL364" s="6">
        <f t="shared" si="251"/>
        <v>0</v>
      </c>
      <c r="BM364" s="7">
        <f t="shared" si="252"/>
        <v>0</v>
      </c>
      <c r="BN364" s="8">
        <v>21.99</v>
      </c>
      <c r="BO364" s="5">
        <v>21.99</v>
      </c>
      <c r="BP364" s="6">
        <f t="shared" si="253"/>
        <v>0</v>
      </c>
      <c r="BQ364" s="7">
        <f t="shared" si="254"/>
        <v>0</v>
      </c>
      <c r="BR364" s="8">
        <v>19.989999999999998</v>
      </c>
      <c r="BS364" s="5">
        <v>19.989999999999998</v>
      </c>
      <c r="BT364" s="6">
        <f t="shared" si="255"/>
        <v>0</v>
      </c>
      <c r="BU364" s="7">
        <f t="shared" si="256"/>
        <v>0</v>
      </c>
      <c r="BV364">
        <f t="shared" si="216"/>
        <v>19.989999999999998</v>
      </c>
      <c r="BW364">
        <f t="shared" si="216"/>
        <v>19.989999999999998</v>
      </c>
      <c r="BX364">
        <f t="shared" si="217"/>
        <v>24.99</v>
      </c>
      <c r="BY364">
        <f t="shared" si="217"/>
        <v>24.99</v>
      </c>
      <c r="BZ364">
        <f t="shared" si="218"/>
        <v>21.58</v>
      </c>
      <c r="CA364">
        <f t="shared" si="218"/>
        <v>21.58</v>
      </c>
      <c r="CB364">
        <f t="shared" si="219"/>
        <v>2.25</v>
      </c>
      <c r="CC364">
        <f t="shared" si="219"/>
        <v>2.25</v>
      </c>
      <c r="CD364">
        <f t="shared" si="221"/>
        <v>5</v>
      </c>
      <c r="CE364">
        <f t="shared" si="221"/>
        <v>5</v>
      </c>
      <c r="CF364">
        <f t="shared" si="220"/>
        <v>23.2</v>
      </c>
      <c r="CG364">
        <f t="shared" si="220"/>
        <v>23.2</v>
      </c>
      <c r="CH364" s="20" t="b">
        <f t="shared" si="257"/>
        <v>0</v>
      </c>
    </row>
    <row r="365" spans="1:86" x14ac:dyDescent="0.25">
      <c r="A365" s="31" t="s">
        <v>444</v>
      </c>
      <c r="B365" s="31" t="s">
        <v>303</v>
      </c>
      <c r="C365" s="32">
        <v>40476</v>
      </c>
      <c r="D365" s="32" t="b">
        <f t="shared" si="222"/>
        <v>1</v>
      </c>
      <c r="E365" s="32" t="b">
        <f t="shared" si="222"/>
        <v>1</v>
      </c>
      <c r="F365" s="4">
        <v>9.99</v>
      </c>
      <c r="G365" s="5">
        <v>9.99</v>
      </c>
      <c r="H365" s="6">
        <f t="shared" si="223"/>
        <v>0</v>
      </c>
      <c r="I365" s="7">
        <f t="shared" si="224"/>
        <v>0</v>
      </c>
      <c r="J365" s="8">
        <v>9.99</v>
      </c>
      <c r="K365" s="5">
        <v>9.99</v>
      </c>
      <c r="L365" s="6">
        <f t="shared" si="225"/>
        <v>0</v>
      </c>
      <c r="M365" s="7">
        <f t="shared" si="226"/>
        <v>0</v>
      </c>
      <c r="N365" s="8">
        <v>12.99</v>
      </c>
      <c r="O365" s="5">
        <v>12.99</v>
      </c>
      <c r="P365" s="6">
        <f t="shared" si="227"/>
        <v>0</v>
      </c>
      <c r="Q365" s="7">
        <f t="shared" si="228"/>
        <v>0</v>
      </c>
      <c r="R365" s="8">
        <v>12.95</v>
      </c>
      <c r="S365" s="5">
        <v>12.95</v>
      </c>
      <c r="T365" s="6">
        <f t="shared" si="229"/>
        <v>0</v>
      </c>
      <c r="U365" s="7">
        <f t="shared" si="230"/>
        <v>0</v>
      </c>
      <c r="V365" s="8">
        <v>9.99</v>
      </c>
      <c r="W365" s="5">
        <v>9.99</v>
      </c>
      <c r="X365" s="6">
        <f t="shared" si="231"/>
        <v>0</v>
      </c>
      <c r="Y365" s="7">
        <f t="shared" si="232"/>
        <v>0</v>
      </c>
      <c r="Z365" s="8">
        <v>12.99</v>
      </c>
      <c r="AA365" s="5">
        <v>12.99</v>
      </c>
      <c r="AB365" s="6">
        <f t="shared" si="233"/>
        <v>0</v>
      </c>
      <c r="AC365" s="7">
        <f t="shared" si="234"/>
        <v>0</v>
      </c>
      <c r="AD365" s="8">
        <v>9.99</v>
      </c>
      <c r="AE365" s="5">
        <v>9.99</v>
      </c>
      <c r="AF365" s="6">
        <f t="shared" si="235"/>
        <v>0</v>
      </c>
      <c r="AG365" s="7">
        <f t="shared" si="236"/>
        <v>0</v>
      </c>
      <c r="AH365" s="8">
        <v>9.99</v>
      </c>
      <c r="AI365" s="5">
        <v>9.99</v>
      </c>
      <c r="AJ365" s="6">
        <f t="shared" si="237"/>
        <v>0</v>
      </c>
      <c r="AK365" s="7">
        <f t="shared" si="238"/>
        <v>0</v>
      </c>
      <c r="AL365" s="8">
        <v>12.99</v>
      </c>
      <c r="AM365" s="5">
        <v>12.99</v>
      </c>
      <c r="AN365" s="6">
        <f t="shared" si="239"/>
        <v>0</v>
      </c>
      <c r="AO365" s="7">
        <f t="shared" si="240"/>
        <v>0</v>
      </c>
      <c r="AP365" s="8">
        <v>12.99</v>
      </c>
      <c r="AQ365" s="5">
        <v>12.99</v>
      </c>
      <c r="AR365" s="6">
        <f t="shared" si="241"/>
        <v>0</v>
      </c>
      <c r="AS365" s="7">
        <f t="shared" si="242"/>
        <v>0</v>
      </c>
      <c r="AT365" s="8">
        <v>9.99</v>
      </c>
      <c r="AU365" s="5">
        <v>9.99</v>
      </c>
      <c r="AV365" s="6">
        <f t="shared" si="243"/>
        <v>0</v>
      </c>
      <c r="AW365" s="7">
        <f t="shared" si="244"/>
        <v>0</v>
      </c>
      <c r="AX365" s="8">
        <v>9.99</v>
      </c>
      <c r="AY365" s="5">
        <v>9.99</v>
      </c>
      <c r="AZ365" s="6">
        <f t="shared" si="245"/>
        <v>0</v>
      </c>
      <c r="BA365" s="7">
        <f t="shared" si="246"/>
        <v>0</v>
      </c>
      <c r="BB365" s="8">
        <v>9.99</v>
      </c>
      <c r="BC365" s="5">
        <v>9.99</v>
      </c>
      <c r="BD365" s="6">
        <f t="shared" si="247"/>
        <v>0</v>
      </c>
      <c r="BE365" s="7">
        <f t="shared" si="248"/>
        <v>0</v>
      </c>
      <c r="BF365" s="8">
        <v>9.99</v>
      </c>
      <c r="BG365" s="5">
        <v>9.99</v>
      </c>
      <c r="BH365" s="6">
        <f t="shared" si="249"/>
        <v>0</v>
      </c>
      <c r="BI365" s="7">
        <f t="shared" si="250"/>
        <v>0</v>
      </c>
      <c r="BJ365" s="8">
        <v>9.99</v>
      </c>
      <c r="BK365" s="5">
        <v>9.99</v>
      </c>
      <c r="BL365" s="6">
        <f t="shared" si="251"/>
        <v>0</v>
      </c>
      <c r="BM365" s="7">
        <f t="shared" si="252"/>
        <v>0</v>
      </c>
      <c r="BN365" s="8">
        <v>9.99</v>
      </c>
      <c r="BO365" s="5">
        <v>9.99</v>
      </c>
      <c r="BP365" s="6">
        <f t="shared" si="253"/>
        <v>0</v>
      </c>
      <c r="BQ365" s="7">
        <f t="shared" si="254"/>
        <v>0</v>
      </c>
      <c r="BR365" s="8">
        <v>9.99</v>
      </c>
      <c r="BS365" s="5">
        <v>9.99</v>
      </c>
      <c r="BT365" s="6">
        <f t="shared" si="255"/>
        <v>0</v>
      </c>
      <c r="BU365" s="7">
        <f t="shared" si="256"/>
        <v>0</v>
      </c>
      <c r="BV365">
        <f t="shared" si="216"/>
        <v>9.99</v>
      </c>
      <c r="BW365">
        <f t="shared" si="216"/>
        <v>9.99</v>
      </c>
      <c r="BX365">
        <f t="shared" si="217"/>
        <v>12.99</v>
      </c>
      <c r="BY365">
        <f t="shared" si="217"/>
        <v>12.99</v>
      </c>
      <c r="BZ365">
        <f t="shared" si="218"/>
        <v>10.87</v>
      </c>
      <c r="CA365">
        <f t="shared" si="218"/>
        <v>10.87</v>
      </c>
      <c r="CB365">
        <f t="shared" si="219"/>
        <v>1.36</v>
      </c>
      <c r="CC365">
        <f t="shared" si="219"/>
        <v>1.36</v>
      </c>
      <c r="CD365">
        <f t="shared" si="221"/>
        <v>3</v>
      </c>
      <c r="CE365">
        <f t="shared" si="221"/>
        <v>3</v>
      </c>
      <c r="CF365">
        <f t="shared" si="220"/>
        <v>27.6</v>
      </c>
      <c r="CG365">
        <f t="shared" si="220"/>
        <v>27.6</v>
      </c>
      <c r="CH365" s="20" t="b">
        <f t="shared" si="257"/>
        <v>0</v>
      </c>
    </row>
    <row r="366" spans="1:86" x14ac:dyDescent="0.25">
      <c r="A366" s="31" t="s">
        <v>445</v>
      </c>
      <c r="B366" s="31" t="s">
        <v>303</v>
      </c>
      <c r="C366" s="32">
        <v>40477</v>
      </c>
      <c r="D366" s="32" t="b">
        <f t="shared" si="222"/>
        <v>1</v>
      </c>
      <c r="E366" s="32" t="b">
        <f t="shared" si="222"/>
        <v>1</v>
      </c>
      <c r="F366" s="4">
        <v>24.99</v>
      </c>
      <c r="G366" s="5">
        <v>24.99</v>
      </c>
      <c r="H366" s="6">
        <f t="shared" si="223"/>
        <v>0</v>
      </c>
      <c r="I366" s="7">
        <f t="shared" si="224"/>
        <v>0</v>
      </c>
      <c r="J366" s="8">
        <v>24.99</v>
      </c>
      <c r="K366" s="5">
        <v>24.99</v>
      </c>
      <c r="L366" s="6">
        <f t="shared" si="225"/>
        <v>0</v>
      </c>
      <c r="M366" s="7">
        <f t="shared" si="226"/>
        <v>0</v>
      </c>
      <c r="N366" s="8">
        <v>26.99</v>
      </c>
      <c r="O366" s="5">
        <v>26.99</v>
      </c>
      <c r="P366" s="6">
        <f t="shared" si="227"/>
        <v>0</v>
      </c>
      <c r="Q366" s="7">
        <f t="shared" si="228"/>
        <v>0</v>
      </c>
      <c r="R366" s="8">
        <v>29.95</v>
      </c>
      <c r="S366" s="5">
        <v>29.95</v>
      </c>
      <c r="T366" s="6">
        <f t="shared" si="229"/>
        <v>0</v>
      </c>
      <c r="U366" s="7">
        <f t="shared" si="230"/>
        <v>0</v>
      </c>
      <c r="V366" s="8">
        <v>24.99</v>
      </c>
      <c r="W366" s="5">
        <v>24.99</v>
      </c>
      <c r="X366" s="6">
        <f t="shared" si="231"/>
        <v>0</v>
      </c>
      <c r="Y366" s="7">
        <f t="shared" si="232"/>
        <v>0</v>
      </c>
      <c r="Z366" s="8">
        <v>26.99</v>
      </c>
      <c r="AA366" s="5">
        <v>26.99</v>
      </c>
      <c r="AB366" s="6">
        <f t="shared" si="233"/>
        <v>0</v>
      </c>
      <c r="AC366" s="7">
        <f t="shared" si="234"/>
        <v>0</v>
      </c>
      <c r="AD366" s="8">
        <v>24.99</v>
      </c>
      <c r="AE366" s="5">
        <v>24.99</v>
      </c>
      <c r="AF366" s="6">
        <f t="shared" si="235"/>
        <v>0</v>
      </c>
      <c r="AG366" s="7">
        <f t="shared" si="236"/>
        <v>0</v>
      </c>
      <c r="AH366" s="8">
        <v>24.99</v>
      </c>
      <c r="AI366" s="5">
        <v>24.99</v>
      </c>
      <c r="AJ366" s="6">
        <f t="shared" si="237"/>
        <v>0</v>
      </c>
      <c r="AK366" s="7">
        <f t="shared" si="238"/>
        <v>0</v>
      </c>
      <c r="AL366" s="8">
        <v>26.99</v>
      </c>
      <c r="AM366" s="5">
        <v>26.99</v>
      </c>
      <c r="AN366" s="6">
        <f t="shared" si="239"/>
        <v>0</v>
      </c>
      <c r="AO366" s="7">
        <f t="shared" si="240"/>
        <v>0</v>
      </c>
      <c r="AP366" s="8">
        <v>26.99</v>
      </c>
      <c r="AQ366" s="5">
        <v>26.99</v>
      </c>
      <c r="AR366" s="6">
        <f t="shared" si="241"/>
        <v>0</v>
      </c>
      <c r="AS366" s="7">
        <f t="shared" si="242"/>
        <v>0</v>
      </c>
      <c r="AT366" s="8">
        <v>24.99</v>
      </c>
      <c r="AU366" s="5">
        <v>24.99</v>
      </c>
      <c r="AV366" s="6">
        <f t="shared" si="243"/>
        <v>0</v>
      </c>
      <c r="AW366" s="7">
        <f t="shared" si="244"/>
        <v>0</v>
      </c>
      <c r="AX366" s="8">
        <v>24.99</v>
      </c>
      <c r="AY366" s="5">
        <v>24.99</v>
      </c>
      <c r="AZ366" s="6">
        <f t="shared" si="245"/>
        <v>0</v>
      </c>
      <c r="BA366" s="7">
        <f t="shared" si="246"/>
        <v>0</v>
      </c>
      <c r="BB366" s="8">
        <v>24.99</v>
      </c>
      <c r="BC366" s="5">
        <v>24.99</v>
      </c>
      <c r="BD366" s="6">
        <f t="shared" si="247"/>
        <v>0</v>
      </c>
      <c r="BE366" s="7">
        <f t="shared" si="248"/>
        <v>0</v>
      </c>
      <c r="BF366" s="8">
        <v>25.99</v>
      </c>
      <c r="BG366" s="5">
        <v>24.99</v>
      </c>
      <c r="BH366" s="6">
        <f t="shared" si="249"/>
        <v>-1</v>
      </c>
      <c r="BI366" s="7">
        <f t="shared" si="250"/>
        <v>-3.8</v>
      </c>
      <c r="BJ366" s="8">
        <v>24.99</v>
      </c>
      <c r="BK366" s="5">
        <v>24.99</v>
      </c>
      <c r="BL366" s="6">
        <f t="shared" si="251"/>
        <v>0</v>
      </c>
      <c r="BM366" s="7">
        <f t="shared" si="252"/>
        <v>0</v>
      </c>
      <c r="BN366" s="8">
        <v>26.99</v>
      </c>
      <c r="BO366" s="5">
        <v>26.99</v>
      </c>
      <c r="BP366" s="6">
        <f t="shared" si="253"/>
        <v>0</v>
      </c>
      <c r="BQ366" s="7">
        <f t="shared" si="254"/>
        <v>0</v>
      </c>
      <c r="BR366" s="8">
        <v>25.99</v>
      </c>
      <c r="BS366" s="5">
        <v>24.99</v>
      </c>
      <c r="BT366" s="6">
        <f t="shared" si="255"/>
        <v>-1</v>
      </c>
      <c r="BU366" s="7">
        <f t="shared" si="256"/>
        <v>-3.8</v>
      </c>
      <c r="BV366">
        <f t="shared" ref="BV366:BW428" si="258">MIN(F366,J366,N366,R366,V366,Z366,AD366,AH366,AL366,AP366,AT366,AX366,BB366,BF366,BJ366,BN366,BR366)</f>
        <v>24.99</v>
      </c>
      <c r="BW366">
        <f t="shared" si="258"/>
        <v>24.99</v>
      </c>
      <c r="BX366">
        <f t="shared" ref="BX366:BY428" si="259">MAX(F366,J366,N366,R366,V366,Z366,AD366,AH366,AL366,AP366,AT366,AX366,BB366,BF366,BJ366,BN366,BR366)</f>
        <v>29.95</v>
      </c>
      <c r="BY366">
        <f t="shared" si="259"/>
        <v>29.95</v>
      </c>
      <c r="BZ366">
        <f t="shared" ref="BZ366:CA428" si="260">ROUND(AVERAGE(F366,J366,N366,R366,V366,Z366,AD366,AH366,AL366,AP366,AT366,AX366,BB366,BF366,BJ366,BN366,BR366),2)</f>
        <v>25.99</v>
      </c>
      <c r="CA366">
        <f t="shared" si="260"/>
        <v>25.87</v>
      </c>
      <c r="CB366">
        <f t="shared" ref="CB366:CC428" si="261">ROUND(_xlfn.STDEV.P(F366,J366,N366,R366,V366,Z366,AD366,AH366,AL366,AP366,AT366,AX366,BB366,BF366,BJ366,BN366,BR366),2)</f>
        <v>1.32</v>
      </c>
      <c r="CC366">
        <f t="shared" si="261"/>
        <v>1.36</v>
      </c>
      <c r="CD366">
        <f t="shared" si="221"/>
        <v>4.96</v>
      </c>
      <c r="CE366">
        <f t="shared" si="221"/>
        <v>4.96</v>
      </c>
      <c r="CF366">
        <f t="shared" ref="CF366:CG428" si="262">ROUND(100*(BX366-BV366)/BZ366,1)</f>
        <v>19.100000000000001</v>
      </c>
      <c r="CG366">
        <f t="shared" si="262"/>
        <v>19.2</v>
      </c>
      <c r="CH366" s="20" t="b">
        <f t="shared" si="257"/>
        <v>1</v>
      </c>
    </row>
    <row r="367" spans="1:86" x14ac:dyDescent="0.25">
      <c r="A367" s="31" t="s">
        <v>446</v>
      </c>
      <c r="B367" s="31" t="s">
        <v>303</v>
      </c>
      <c r="C367" s="32">
        <v>40480</v>
      </c>
      <c r="D367" s="32" t="b">
        <f t="shared" si="222"/>
        <v>1</v>
      </c>
      <c r="E367" s="32" t="b">
        <f t="shared" si="222"/>
        <v>1</v>
      </c>
      <c r="F367" s="4">
        <v>14.99</v>
      </c>
      <c r="G367" s="5">
        <v>14.99</v>
      </c>
      <c r="H367" s="6">
        <f t="shared" si="223"/>
        <v>0</v>
      </c>
      <c r="I367" s="7">
        <f t="shared" si="224"/>
        <v>0</v>
      </c>
      <c r="J367" s="8">
        <v>14.99</v>
      </c>
      <c r="K367" s="5">
        <v>14.99</v>
      </c>
      <c r="L367" s="6">
        <f t="shared" si="225"/>
        <v>0</v>
      </c>
      <c r="M367" s="7">
        <f t="shared" si="226"/>
        <v>0</v>
      </c>
      <c r="N367" s="8">
        <v>16.989999999999998</v>
      </c>
      <c r="O367" s="5">
        <v>16.989999999999998</v>
      </c>
      <c r="P367" s="6">
        <f t="shared" si="227"/>
        <v>0</v>
      </c>
      <c r="Q367" s="7">
        <f t="shared" si="228"/>
        <v>0</v>
      </c>
      <c r="R367" s="8">
        <v>17.95</v>
      </c>
      <c r="S367" s="5">
        <v>17.95</v>
      </c>
      <c r="T367" s="6">
        <f t="shared" si="229"/>
        <v>0</v>
      </c>
      <c r="U367" s="7">
        <f t="shared" si="230"/>
        <v>0</v>
      </c>
      <c r="V367" s="8">
        <v>14.99</v>
      </c>
      <c r="W367" s="5">
        <v>14.99</v>
      </c>
      <c r="X367" s="6">
        <f t="shared" si="231"/>
        <v>0</v>
      </c>
      <c r="Y367" s="7">
        <f t="shared" si="232"/>
        <v>0</v>
      </c>
      <c r="Z367" s="8">
        <v>16.989999999999998</v>
      </c>
      <c r="AA367" s="5">
        <v>16.989999999999998</v>
      </c>
      <c r="AB367" s="6">
        <f t="shared" si="233"/>
        <v>0</v>
      </c>
      <c r="AC367" s="7">
        <f t="shared" si="234"/>
        <v>0</v>
      </c>
      <c r="AD367" s="8">
        <v>14.99</v>
      </c>
      <c r="AE367" s="5">
        <v>14.99</v>
      </c>
      <c r="AF367" s="6">
        <f t="shared" si="235"/>
        <v>0</v>
      </c>
      <c r="AG367" s="7">
        <f t="shared" si="236"/>
        <v>0</v>
      </c>
      <c r="AH367" s="8">
        <v>14.99</v>
      </c>
      <c r="AI367" s="5">
        <v>14.99</v>
      </c>
      <c r="AJ367" s="6">
        <f t="shared" si="237"/>
        <v>0</v>
      </c>
      <c r="AK367" s="7">
        <f t="shared" si="238"/>
        <v>0</v>
      </c>
      <c r="AL367" s="8">
        <v>16.989999999999998</v>
      </c>
      <c r="AM367" s="5">
        <v>16.989999999999998</v>
      </c>
      <c r="AN367" s="6">
        <f t="shared" si="239"/>
        <v>0</v>
      </c>
      <c r="AO367" s="7">
        <f t="shared" si="240"/>
        <v>0</v>
      </c>
      <c r="AP367" s="8">
        <v>16.989999999999998</v>
      </c>
      <c r="AQ367" s="5">
        <v>16.989999999999998</v>
      </c>
      <c r="AR367" s="6">
        <f t="shared" si="241"/>
        <v>0</v>
      </c>
      <c r="AS367" s="7">
        <f t="shared" si="242"/>
        <v>0</v>
      </c>
      <c r="AT367" s="8">
        <v>14.99</v>
      </c>
      <c r="AU367" s="5">
        <v>14.99</v>
      </c>
      <c r="AV367" s="6">
        <f t="shared" si="243"/>
        <v>0</v>
      </c>
      <c r="AW367" s="7">
        <f t="shared" si="244"/>
        <v>0</v>
      </c>
      <c r="AX367" s="8">
        <v>14.99</v>
      </c>
      <c r="AY367" s="5">
        <v>14.99</v>
      </c>
      <c r="AZ367" s="6">
        <f t="shared" si="245"/>
        <v>0</v>
      </c>
      <c r="BA367" s="7">
        <f t="shared" si="246"/>
        <v>0</v>
      </c>
      <c r="BB367" s="8">
        <v>14.99</v>
      </c>
      <c r="BC367" s="5">
        <v>14.99</v>
      </c>
      <c r="BD367" s="6">
        <f t="shared" si="247"/>
        <v>0</v>
      </c>
      <c r="BE367" s="7">
        <f t="shared" si="248"/>
        <v>0</v>
      </c>
      <c r="BF367" s="8">
        <v>14.99</v>
      </c>
      <c r="BG367" s="5">
        <v>14.99</v>
      </c>
      <c r="BH367" s="6">
        <f t="shared" si="249"/>
        <v>0</v>
      </c>
      <c r="BI367" s="7">
        <f t="shared" si="250"/>
        <v>0</v>
      </c>
      <c r="BJ367" s="8">
        <v>14.99</v>
      </c>
      <c r="BK367" s="5">
        <v>14.99</v>
      </c>
      <c r="BL367" s="6">
        <f t="shared" si="251"/>
        <v>0</v>
      </c>
      <c r="BM367" s="7">
        <f t="shared" si="252"/>
        <v>0</v>
      </c>
      <c r="BN367" s="8">
        <v>15.99</v>
      </c>
      <c r="BO367" s="5">
        <v>15.99</v>
      </c>
      <c r="BP367" s="6">
        <f t="shared" si="253"/>
        <v>0</v>
      </c>
      <c r="BQ367" s="7">
        <f t="shared" si="254"/>
        <v>0</v>
      </c>
      <c r="BR367" s="8">
        <v>14.99</v>
      </c>
      <c r="BS367" s="5">
        <v>14.99</v>
      </c>
      <c r="BT367" s="6">
        <f t="shared" si="255"/>
        <v>0</v>
      </c>
      <c r="BU367" s="7">
        <f t="shared" si="256"/>
        <v>0</v>
      </c>
      <c r="BV367">
        <f t="shared" si="258"/>
        <v>14.99</v>
      </c>
      <c r="BW367">
        <f t="shared" si="258"/>
        <v>14.99</v>
      </c>
      <c r="BX367">
        <f t="shared" si="259"/>
        <v>17.95</v>
      </c>
      <c r="BY367">
        <f t="shared" si="259"/>
        <v>17.95</v>
      </c>
      <c r="BZ367">
        <f t="shared" si="260"/>
        <v>15.69</v>
      </c>
      <c r="CA367">
        <f t="shared" si="260"/>
        <v>15.69</v>
      </c>
      <c r="CB367">
        <f t="shared" si="261"/>
        <v>1.01</v>
      </c>
      <c r="CC367">
        <f t="shared" si="261"/>
        <v>1.01</v>
      </c>
      <c r="CD367">
        <f t="shared" ref="CD367:CE429" si="263">ROUND(BX367-BV367,2)</f>
        <v>2.96</v>
      </c>
      <c r="CE367">
        <f t="shared" si="263"/>
        <v>2.96</v>
      </c>
      <c r="CF367">
        <f t="shared" si="262"/>
        <v>18.899999999999999</v>
      </c>
      <c r="CG367">
        <f t="shared" si="262"/>
        <v>18.899999999999999</v>
      </c>
      <c r="CH367" s="20" t="b">
        <f t="shared" si="257"/>
        <v>0</v>
      </c>
    </row>
    <row r="368" spans="1:86" x14ac:dyDescent="0.25">
      <c r="A368" s="31" t="s">
        <v>447</v>
      </c>
      <c r="B368" s="31" t="s">
        <v>303</v>
      </c>
      <c r="C368" s="32">
        <v>40495</v>
      </c>
      <c r="D368" s="32" t="b">
        <f t="shared" si="222"/>
        <v>1</v>
      </c>
      <c r="E368" s="32" t="b">
        <f t="shared" si="222"/>
        <v>1</v>
      </c>
      <c r="F368" s="4">
        <v>24.99</v>
      </c>
      <c r="G368" s="5">
        <v>24.99</v>
      </c>
      <c r="H368" s="6">
        <f t="shared" si="223"/>
        <v>0</v>
      </c>
      <c r="I368" s="7">
        <f t="shared" si="224"/>
        <v>0</v>
      </c>
      <c r="J368" s="8">
        <v>24.99</v>
      </c>
      <c r="K368" s="5">
        <v>24.99</v>
      </c>
      <c r="L368" s="6">
        <f t="shared" si="225"/>
        <v>0</v>
      </c>
      <c r="M368" s="7">
        <f t="shared" si="226"/>
        <v>0</v>
      </c>
      <c r="N368" s="8">
        <v>26.99</v>
      </c>
      <c r="O368" s="5">
        <v>26.99</v>
      </c>
      <c r="P368" s="6">
        <f t="shared" si="227"/>
        <v>0</v>
      </c>
      <c r="Q368" s="7">
        <f t="shared" si="228"/>
        <v>0</v>
      </c>
      <c r="R368" s="8">
        <v>29.95</v>
      </c>
      <c r="S368" s="5">
        <v>29.95</v>
      </c>
      <c r="T368" s="6">
        <f t="shared" si="229"/>
        <v>0</v>
      </c>
      <c r="U368" s="7">
        <f t="shared" si="230"/>
        <v>0</v>
      </c>
      <c r="V368" s="8">
        <v>24.99</v>
      </c>
      <c r="W368" s="5">
        <v>24.99</v>
      </c>
      <c r="X368" s="6">
        <f t="shared" si="231"/>
        <v>0</v>
      </c>
      <c r="Y368" s="7">
        <f t="shared" si="232"/>
        <v>0</v>
      </c>
      <c r="Z368" s="8">
        <v>26.99</v>
      </c>
      <c r="AA368" s="5">
        <v>26.99</v>
      </c>
      <c r="AB368" s="6">
        <f t="shared" si="233"/>
        <v>0</v>
      </c>
      <c r="AC368" s="7">
        <f t="shared" si="234"/>
        <v>0</v>
      </c>
      <c r="AD368" s="8">
        <v>24.99</v>
      </c>
      <c r="AE368" s="5">
        <v>24.99</v>
      </c>
      <c r="AF368" s="6">
        <f t="shared" si="235"/>
        <v>0</v>
      </c>
      <c r="AG368" s="7">
        <f t="shared" si="236"/>
        <v>0</v>
      </c>
      <c r="AH368" s="8">
        <v>24.99</v>
      </c>
      <c r="AI368" s="5">
        <v>24.99</v>
      </c>
      <c r="AJ368" s="6">
        <f t="shared" si="237"/>
        <v>0</v>
      </c>
      <c r="AK368" s="7">
        <f t="shared" si="238"/>
        <v>0</v>
      </c>
      <c r="AL368" s="8">
        <v>26.99</v>
      </c>
      <c r="AM368" s="5">
        <v>26.99</v>
      </c>
      <c r="AN368" s="6">
        <f t="shared" si="239"/>
        <v>0</v>
      </c>
      <c r="AO368" s="7">
        <f t="shared" si="240"/>
        <v>0</v>
      </c>
      <c r="AP368" s="8">
        <v>26.99</v>
      </c>
      <c r="AQ368" s="5">
        <v>26.99</v>
      </c>
      <c r="AR368" s="6">
        <f t="shared" si="241"/>
        <v>0</v>
      </c>
      <c r="AS368" s="7">
        <f t="shared" si="242"/>
        <v>0</v>
      </c>
      <c r="AT368" s="8">
        <v>24.99</v>
      </c>
      <c r="AU368" s="5">
        <v>24.99</v>
      </c>
      <c r="AV368" s="6">
        <f t="shared" si="243"/>
        <v>0</v>
      </c>
      <c r="AW368" s="7">
        <f t="shared" si="244"/>
        <v>0</v>
      </c>
      <c r="AX368" s="8">
        <v>24.99</v>
      </c>
      <c r="AY368" s="5">
        <v>24.99</v>
      </c>
      <c r="AZ368" s="6">
        <f t="shared" si="245"/>
        <v>0</v>
      </c>
      <c r="BA368" s="7">
        <f t="shared" si="246"/>
        <v>0</v>
      </c>
      <c r="BB368" s="8">
        <v>24.99</v>
      </c>
      <c r="BC368" s="5">
        <v>24.99</v>
      </c>
      <c r="BD368" s="6">
        <f t="shared" si="247"/>
        <v>0</v>
      </c>
      <c r="BE368" s="7">
        <f t="shared" si="248"/>
        <v>0</v>
      </c>
      <c r="BF368" s="8">
        <v>25.99</v>
      </c>
      <c r="BG368" s="5">
        <v>24.99</v>
      </c>
      <c r="BH368" s="6">
        <f t="shared" si="249"/>
        <v>-1</v>
      </c>
      <c r="BI368" s="7">
        <f t="shared" si="250"/>
        <v>-3.8</v>
      </c>
      <c r="BJ368" s="8">
        <v>24.99</v>
      </c>
      <c r="BK368" s="5">
        <v>24.99</v>
      </c>
      <c r="BL368" s="6">
        <f t="shared" si="251"/>
        <v>0</v>
      </c>
      <c r="BM368" s="7">
        <f t="shared" si="252"/>
        <v>0</v>
      </c>
      <c r="BN368" s="8">
        <v>26.99</v>
      </c>
      <c r="BO368" s="5">
        <v>26.99</v>
      </c>
      <c r="BP368" s="6">
        <f t="shared" si="253"/>
        <v>0</v>
      </c>
      <c r="BQ368" s="7">
        <f t="shared" si="254"/>
        <v>0</v>
      </c>
      <c r="BR368" s="8">
        <v>25.99</v>
      </c>
      <c r="BS368" s="5">
        <v>24.99</v>
      </c>
      <c r="BT368" s="6">
        <f t="shared" si="255"/>
        <v>-1</v>
      </c>
      <c r="BU368" s="7">
        <f t="shared" si="256"/>
        <v>-3.8</v>
      </c>
      <c r="BV368">
        <f t="shared" si="258"/>
        <v>24.99</v>
      </c>
      <c r="BW368">
        <f t="shared" si="258"/>
        <v>24.99</v>
      </c>
      <c r="BX368">
        <f t="shared" si="259"/>
        <v>29.95</v>
      </c>
      <c r="BY368">
        <f t="shared" si="259"/>
        <v>29.95</v>
      </c>
      <c r="BZ368">
        <f t="shared" si="260"/>
        <v>25.99</v>
      </c>
      <c r="CA368">
        <f t="shared" si="260"/>
        <v>25.87</v>
      </c>
      <c r="CB368">
        <f t="shared" si="261"/>
        <v>1.32</v>
      </c>
      <c r="CC368">
        <f t="shared" si="261"/>
        <v>1.36</v>
      </c>
      <c r="CD368">
        <f t="shared" si="263"/>
        <v>4.96</v>
      </c>
      <c r="CE368">
        <f t="shared" si="263"/>
        <v>4.96</v>
      </c>
      <c r="CF368">
        <f t="shared" si="262"/>
        <v>19.100000000000001</v>
      </c>
      <c r="CG368">
        <f t="shared" si="262"/>
        <v>19.2</v>
      </c>
      <c r="CH368" s="20" t="b">
        <f t="shared" si="257"/>
        <v>1</v>
      </c>
    </row>
    <row r="369" spans="1:86" x14ac:dyDescent="0.25">
      <c r="A369" s="31" t="s">
        <v>448</v>
      </c>
      <c r="B369" s="31" t="s">
        <v>449</v>
      </c>
      <c r="C369" s="32">
        <v>31100</v>
      </c>
      <c r="D369" s="32" t="b">
        <f t="shared" si="222"/>
        <v>1</v>
      </c>
      <c r="E369" s="32" t="b">
        <f t="shared" si="222"/>
        <v>1</v>
      </c>
      <c r="F369" s="4">
        <v>9.99</v>
      </c>
      <c r="G369" s="5">
        <v>9.99</v>
      </c>
      <c r="H369" s="6">
        <f t="shared" si="223"/>
        <v>0</v>
      </c>
      <c r="I369" s="7">
        <f t="shared" si="224"/>
        <v>0</v>
      </c>
      <c r="J369" s="8">
        <v>9.99</v>
      </c>
      <c r="K369" s="5">
        <v>9.99</v>
      </c>
      <c r="L369" s="6">
        <f t="shared" si="225"/>
        <v>0</v>
      </c>
      <c r="M369" s="7">
        <f t="shared" si="226"/>
        <v>0</v>
      </c>
      <c r="N369" s="8">
        <v>11.99</v>
      </c>
      <c r="O369" s="5">
        <v>9.99</v>
      </c>
      <c r="P369" s="6">
        <f t="shared" si="227"/>
        <v>-2</v>
      </c>
      <c r="Q369" s="7">
        <f t="shared" si="228"/>
        <v>-16.7</v>
      </c>
      <c r="R369" s="8">
        <v>12.95</v>
      </c>
      <c r="S369" s="5">
        <v>12.95</v>
      </c>
      <c r="T369" s="6">
        <f t="shared" si="229"/>
        <v>0</v>
      </c>
      <c r="U369" s="7">
        <f t="shared" si="230"/>
        <v>0</v>
      </c>
      <c r="V369" s="8">
        <v>9.99</v>
      </c>
      <c r="W369" s="5">
        <v>9.99</v>
      </c>
      <c r="X369" s="6">
        <f t="shared" si="231"/>
        <v>0</v>
      </c>
      <c r="Y369" s="7">
        <f t="shared" si="232"/>
        <v>0</v>
      </c>
      <c r="Z369" s="8">
        <v>11.99</v>
      </c>
      <c r="AA369" s="5">
        <v>11.99</v>
      </c>
      <c r="AB369" s="6">
        <f t="shared" si="233"/>
        <v>0</v>
      </c>
      <c r="AC369" s="7">
        <f t="shared" si="234"/>
        <v>0</v>
      </c>
      <c r="AD369" s="8">
        <v>9.99</v>
      </c>
      <c r="AE369" s="5">
        <v>9.99</v>
      </c>
      <c r="AF369" s="6">
        <f t="shared" si="235"/>
        <v>0</v>
      </c>
      <c r="AG369" s="7">
        <f t="shared" si="236"/>
        <v>0</v>
      </c>
      <c r="AH369" s="8">
        <v>9.99</v>
      </c>
      <c r="AI369" s="5">
        <v>9.99</v>
      </c>
      <c r="AJ369" s="6">
        <f t="shared" si="237"/>
        <v>0</v>
      </c>
      <c r="AK369" s="7">
        <f t="shared" si="238"/>
        <v>0</v>
      </c>
      <c r="AL369" s="8">
        <v>11.99</v>
      </c>
      <c r="AM369" s="5">
        <v>9.99</v>
      </c>
      <c r="AN369" s="6">
        <f t="shared" si="239"/>
        <v>-2</v>
      </c>
      <c r="AO369" s="7">
        <f t="shared" si="240"/>
        <v>-16.7</v>
      </c>
      <c r="AP369" s="8">
        <v>11.99</v>
      </c>
      <c r="AQ369" s="5">
        <v>9.99</v>
      </c>
      <c r="AR369" s="6">
        <f t="shared" si="241"/>
        <v>-2</v>
      </c>
      <c r="AS369" s="7">
        <f t="shared" si="242"/>
        <v>-16.7</v>
      </c>
      <c r="AT369" s="8">
        <v>9.99</v>
      </c>
      <c r="AU369" s="5">
        <v>9.99</v>
      </c>
      <c r="AV369" s="6">
        <f t="shared" si="243"/>
        <v>0</v>
      </c>
      <c r="AW369" s="7">
        <f t="shared" si="244"/>
        <v>0</v>
      </c>
      <c r="AX369" s="8">
        <v>9.99</v>
      </c>
      <c r="AY369" s="5">
        <v>9.99</v>
      </c>
      <c r="AZ369" s="6">
        <f t="shared" si="245"/>
        <v>0</v>
      </c>
      <c r="BA369" s="7">
        <f t="shared" si="246"/>
        <v>0</v>
      </c>
      <c r="BB369" s="8">
        <v>9.99</v>
      </c>
      <c r="BC369" s="5">
        <v>9.99</v>
      </c>
      <c r="BD369" s="6">
        <f t="shared" si="247"/>
        <v>0</v>
      </c>
      <c r="BE369" s="7">
        <f t="shared" si="248"/>
        <v>0</v>
      </c>
      <c r="BF369" s="8">
        <v>9.99</v>
      </c>
      <c r="BG369" s="5">
        <v>9.99</v>
      </c>
      <c r="BH369" s="6">
        <f t="shared" si="249"/>
        <v>0</v>
      </c>
      <c r="BI369" s="7">
        <f t="shared" si="250"/>
        <v>0</v>
      </c>
      <c r="BJ369" s="8">
        <v>9.99</v>
      </c>
      <c r="BK369" s="5">
        <v>9.2899999999999991</v>
      </c>
      <c r="BL369" s="6">
        <f t="shared" si="251"/>
        <v>-0.70000000000000107</v>
      </c>
      <c r="BM369" s="7">
        <f t="shared" si="252"/>
        <v>-7</v>
      </c>
      <c r="BN369" s="8">
        <v>9.99</v>
      </c>
      <c r="BO369" s="5">
        <v>9.99</v>
      </c>
      <c r="BP369" s="6">
        <f t="shared" si="253"/>
        <v>0</v>
      </c>
      <c r="BQ369" s="7">
        <f t="shared" si="254"/>
        <v>0</v>
      </c>
      <c r="BR369" s="8">
        <v>9.99</v>
      </c>
      <c r="BS369" s="5">
        <v>9.99</v>
      </c>
      <c r="BT369" s="6">
        <f t="shared" si="255"/>
        <v>0</v>
      </c>
      <c r="BU369" s="7">
        <f t="shared" si="256"/>
        <v>0</v>
      </c>
      <c r="BV369">
        <f t="shared" si="258"/>
        <v>9.99</v>
      </c>
      <c r="BW369">
        <f t="shared" si="258"/>
        <v>9.2899999999999991</v>
      </c>
      <c r="BX369">
        <f t="shared" si="259"/>
        <v>12.95</v>
      </c>
      <c r="BY369">
        <f t="shared" si="259"/>
        <v>12.95</v>
      </c>
      <c r="BZ369">
        <f t="shared" si="260"/>
        <v>10.63</v>
      </c>
      <c r="CA369">
        <f t="shared" si="260"/>
        <v>10.24</v>
      </c>
      <c r="CB369">
        <f t="shared" si="261"/>
        <v>1.02</v>
      </c>
      <c r="CC369">
        <f t="shared" si="261"/>
        <v>0.85</v>
      </c>
      <c r="CD369">
        <f t="shared" si="263"/>
        <v>2.96</v>
      </c>
      <c r="CE369">
        <f t="shared" si="263"/>
        <v>3.66</v>
      </c>
      <c r="CF369">
        <f t="shared" si="262"/>
        <v>27.8</v>
      </c>
      <c r="CG369">
        <f t="shared" si="262"/>
        <v>35.700000000000003</v>
      </c>
      <c r="CH369" s="20" t="b">
        <f t="shared" si="257"/>
        <v>1</v>
      </c>
    </row>
    <row r="370" spans="1:86" x14ac:dyDescent="0.25">
      <c r="A370" s="31" t="s">
        <v>450</v>
      </c>
      <c r="B370" s="31" t="s">
        <v>449</v>
      </c>
      <c r="C370" s="32">
        <v>31108</v>
      </c>
      <c r="D370" s="32" t="b">
        <f t="shared" si="222"/>
        <v>1</v>
      </c>
      <c r="E370" s="32" t="b">
        <f t="shared" si="222"/>
        <v>1</v>
      </c>
      <c r="F370" s="4">
        <v>89.99</v>
      </c>
      <c r="G370" s="5">
        <v>79.989999999999995</v>
      </c>
      <c r="H370" s="6">
        <f t="shared" si="223"/>
        <v>-10</v>
      </c>
      <c r="I370" s="7">
        <f t="shared" si="224"/>
        <v>-11.1</v>
      </c>
      <c r="J370" s="8">
        <v>79.989999999999995</v>
      </c>
      <c r="K370" s="5">
        <v>79.989999999999995</v>
      </c>
      <c r="L370" s="6">
        <f t="shared" si="225"/>
        <v>0</v>
      </c>
      <c r="M370" s="7">
        <f t="shared" si="226"/>
        <v>0</v>
      </c>
      <c r="N370" s="8">
        <v>99.99</v>
      </c>
      <c r="O370" s="5">
        <v>89.99</v>
      </c>
      <c r="P370" s="6">
        <f t="shared" si="227"/>
        <v>-10</v>
      </c>
      <c r="Q370" s="7">
        <f t="shared" si="228"/>
        <v>-10</v>
      </c>
      <c r="R370" s="8">
        <v>99.95</v>
      </c>
      <c r="S370" s="5">
        <v>99.95</v>
      </c>
      <c r="T370" s="6">
        <f t="shared" si="229"/>
        <v>0</v>
      </c>
      <c r="U370" s="7">
        <f t="shared" si="230"/>
        <v>0</v>
      </c>
      <c r="V370" s="8">
        <v>84.99</v>
      </c>
      <c r="W370" s="5">
        <v>79.989999999999995</v>
      </c>
      <c r="X370" s="6">
        <f t="shared" si="231"/>
        <v>-5</v>
      </c>
      <c r="Y370" s="7">
        <f t="shared" si="232"/>
        <v>-5.9</v>
      </c>
      <c r="Z370" s="8">
        <v>94.99</v>
      </c>
      <c r="AA370" s="5">
        <v>94.99</v>
      </c>
      <c r="AB370" s="6">
        <f t="shared" si="233"/>
        <v>0</v>
      </c>
      <c r="AC370" s="7">
        <f t="shared" si="234"/>
        <v>0</v>
      </c>
      <c r="AD370" s="8">
        <v>79.989999999999995</v>
      </c>
      <c r="AE370" s="5">
        <v>79.989999999999995</v>
      </c>
      <c r="AF370" s="6">
        <f t="shared" si="235"/>
        <v>0</v>
      </c>
      <c r="AG370" s="7">
        <f t="shared" si="236"/>
        <v>0</v>
      </c>
      <c r="AH370" s="8">
        <v>79.989999999999995</v>
      </c>
      <c r="AI370" s="5">
        <v>79.989999999999995</v>
      </c>
      <c r="AJ370" s="6">
        <f t="shared" si="237"/>
        <v>0</v>
      </c>
      <c r="AK370" s="7">
        <f t="shared" si="238"/>
        <v>0</v>
      </c>
      <c r="AL370" s="8">
        <v>99.99</v>
      </c>
      <c r="AM370" s="5">
        <v>89.99</v>
      </c>
      <c r="AN370" s="6">
        <f t="shared" si="239"/>
        <v>-10</v>
      </c>
      <c r="AO370" s="7">
        <f t="shared" si="240"/>
        <v>-10</v>
      </c>
      <c r="AP370" s="8">
        <v>99.99</v>
      </c>
      <c r="AQ370" s="5">
        <v>89.99</v>
      </c>
      <c r="AR370" s="6">
        <f t="shared" si="241"/>
        <v>-10</v>
      </c>
      <c r="AS370" s="7">
        <f t="shared" si="242"/>
        <v>-10</v>
      </c>
      <c r="AT370" s="8">
        <v>89.99</v>
      </c>
      <c r="AU370" s="5">
        <v>79.989999999999995</v>
      </c>
      <c r="AV370" s="6">
        <f t="shared" si="243"/>
        <v>-10</v>
      </c>
      <c r="AW370" s="7">
        <f t="shared" si="244"/>
        <v>-11.1</v>
      </c>
      <c r="AX370" s="8">
        <v>89.99</v>
      </c>
      <c r="AY370" s="5">
        <v>79.989999999999995</v>
      </c>
      <c r="AZ370" s="6">
        <f t="shared" si="245"/>
        <v>-10</v>
      </c>
      <c r="BA370" s="7">
        <f t="shared" si="246"/>
        <v>-11.1</v>
      </c>
      <c r="BB370" s="8">
        <v>79.989999999999995</v>
      </c>
      <c r="BC370" s="5">
        <v>79.989999999999995</v>
      </c>
      <c r="BD370" s="6">
        <f t="shared" si="247"/>
        <v>0</v>
      </c>
      <c r="BE370" s="7">
        <f t="shared" si="248"/>
        <v>0</v>
      </c>
      <c r="BF370" s="8">
        <v>89.99</v>
      </c>
      <c r="BG370" s="5">
        <v>79.989999999999995</v>
      </c>
      <c r="BH370" s="6">
        <f t="shared" si="249"/>
        <v>-10</v>
      </c>
      <c r="BI370" s="7">
        <f t="shared" si="250"/>
        <v>-11.1</v>
      </c>
      <c r="BJ370" s="8">
        <v>84.99</v>
      </c>
      <c r="BK370" s="5">
        <v>78.989999999999995</v>
      </c>
      <c r="BL370" s="6">
        <f t="shared" si="251"/>
        <v>-6</v>
      </c>
      <c r="BM370" s="7">
        <f t="shared" si="252"/>
        <v>-7.1</v>
      </c>
      <c r="BN370" s="8">
        <v>89.99</v>
      </c>
      <c r="BO370" s="5">
        <v>89.99</v>
      </c>
      <c r="BP370" s="6">
        <f t="shared" si="253"/>
        <v>0</v>
      </c>
      <c r="BQ370" s="7">
        <f t="shared" si="254"/>
        <v>0</v>
      </c>
      <c r="BR370" s="8">
        <v>89.99</v>
      </c>
      <c r="BS370" s="5">
        <v>79.989999999999995</v>
      </c>
      <c r="BT370" s="6">
        <f t="shared" si="255"/>
        <v>-10</v>
      </c>
      <c r="BU370" s="7">
        <f t="shared" si="256"/>
        <v>-11.1</v>
      </c>
      <c r="BV370">
        <f t="shared" si="258"/>
        <v>79.989999999999995</v>
      </c>
      <c r="BW370">
        <f t="shared" si="258"/>
        <v>78.989999999999995</v>
      </c>
      <c r="BX370">
        <f t="shared" si="259"/>
        <v>99.99</v>
      </c>
      <c r="BY370">
        <f t="shared" si="259"/>
        <v>99.95</v>
      </c>
      <c r="BZ370">
        <f t="shared" si="260"/>
        <v>89.69</v>
      </c>
      <c r="CA370">
        <f t="shared" si="260"/>
        <v>84.34</v>
      </c>
      <c r="CB370">
        <f t="shared" si="261"/>
        <v>7.16</v>
      </c>
      <c r="CC370">
        <f t="shared" si="261"/>
        <v>6.43</v>
      </c>
      <c r="CD370">
        <f t="shared" si="263"/>
        <v>20</v>
      </c>
      <c r="CE370">
        <f t="shared" si="263"/>
        <v>20.96</v>
      </c>
      <c r="CF370">
        <f t="shared" si="262"/>
        <v>22.3</v>
      </c>
      <c r="CG370">
        <f t="shared" si="262"/>
        <v>24.9</v>
      </c>
      <c r="CH370" s="20" t="b">
        <f t="shared" si="257"/>
        <v>1</v>
      </c>
    </row>
    <row r="371" spans="1:86" x14ac:dyDescent="0.25">
      <c r="A371" s="31" t="s">
        <v>451</v>
      </c>
      <c r="B371" s="31" t="s">
        <v>449</v>
      </c>
      <c r="C371" s="32">
        <v>31111</v>
      </c>
      <c r="D371" s="32" t="b">
        <f t="shared" si="222"/>
        <v>1</v>
      </c>
      <c r="E371" s="32" t="b">
        <f t="shared" si="222"/>
        <v>1</v>
      </c>
      <c r="F371" s="4">
        <v>9.99</v>
      </c>
      <c r="G371" s="5">
        <v>9.99</v>
      </c>
      <c r="H371" s="6">
        <f t="shared" si="223"/>
        <v>0</v>
      </c>
      <c r="I371" s="7">
        <f t="shared" si="224"/>
        <v>0</v>
      </c>
      <c r="J371" s="8">
        <v>9.99</v>
      </c>
      <c r="K371" s="5">
        <v>9.99</v>
      </c>
      <c r="L371" s="6">
        <f t="shared" si="225"/>
        <v>0</v>
      </c>
      <c r="M371" s="7">
        <f t="shared" si="226"/>
        <v>0</v>
      </c>
      <c r="N371" s="8">
        <v>9.99</v>
      </c>
      <c r="O371" s="5">
        <v>9.99</v>
      </c>
      <c r="P371" s="6">
        <f t="shared" si="227"/>
        <v>0</v>
      </c>
      <c r="Q371" s="7">
        <f t="shared" si="228"/>
        <v>0</v>
      </c>
      <c r="R371" s="8">
        <v>12.95</v>
      </c>
      <c r="S371" s="5">
        <v>12.95</v>
      </c>
      <c r="T371" s="6">
        <f t="shared" si="229"/>
        <v>0</v>
      </c>
      <c r="U371" s="7">
        <f t="shared" si="230"/>
        <v>0</v>
      </c>
      <c r="V371" s="8">
        <v>9.99</v>
      </c>
      <c r="W371" s="5">
        <v>9.99</v>
      </c>
      <c r="X371" s="6">
        <f t="shared" si="231"/>
        <v>0</v>
      </c>
      <c r="Y371" s="7">
        <f t="shared" si="232"/>
        <v>0</v>
      </c>
      <c r="Z371" s="8">
        <v>11.99</v>
      </c>
      <c r="AA371" s="5">
        <v>11.99</v>
      </c>
      <c r="AB371" s="6">
        <f t="shared" si="233"/>
        <v>0</v>
      </c>
      <c r="AC371" s="7">
        <f t="shared" si="234"/>
        <v>0</v>
      </c>
      <c r="AD371" s="8">
        <v>9.99</v>
      </c>
      <c r="AE371" s="5">
        <v>9.99</v>
      </c>
      <c r="AF371" s="6">
        <f t="shared" si="235"/>
        <v>0</v>
      </c>
      <c r="AG371" s="7">
        <f t="shared" si="236"/>
        <v>0</v>
      </c>
      <c r="AH371" s="8">
        <v>9.99</v>
      </c>
      <c r="AI371" s="5">
        <v>9.99</v>
      </c>
      <c r="AJ371" s="6">
        <f t="shared" si="237"/>
        <v>0</v>
      </c>
      <c r="AK371" s="7">
        <f t="shared" si="238"/>
        <v>0</v>
      </c>
      <c r="AL371" s="8">
        <v>9.99</v>
      </c>
      <c r="AM371" s="5">
        <v>9.99</v>
      </c>
      <c r="AN371" s="6">
        <f t="shared" si="239"/>
        <v>0</v>
      </c>
      <c r="AO371" s="7">
        <f t="shared" si="240"/>
        <v>0</v>
      </c>
      <c r="AP371" s="8">
        <v>9.99</v>
      </c>
      <c r="AQ371" s="5">
        <v>9.99</v>
      </c>
      <c r="AR371" s="6">
        <f t="shared" si="241"/>
        <v>0</v>
      </c>
      <c r="AS371" s="7">
        <f t="shared" si="242"/>
        <v>0</v>
      </c>
      <c r="AT371" s="8">
        <v>9.99</v>
      </c>
      <c r="AU371" s="5">
        <v>9.99</v>
      </c>
      <c r="AV371" s="6">
        <f t="shared" si="243"/>
        <v>0</v>
      </c>
      <c r="AW371" s="7">
        <f t="shared" si="244"/>
        <v>0</v>
      </c>
      <c r="AX371" s="8">
        <v>9.99</v>
      </c>
      <c r="AY371" s="5">
        <v>9.99</v>
      </c>
      <c r="AZ371" s="6">
        <f t="shared" si="245"/>
        <v>0</v>
      </c>
      <c r="BA371" s="7">
        <f t="shared" si="246"/>
        <v>0</v>
      </c>
      <c r="BB371" s="8">
        <v>9.99</v>
      </c>
      <c r="BC371" s="5">
        <v>9.99</v>
      </c>
      <c r="BD371" s="6">
        <f t="shared" si="247"/>
        <v>0</v>
      </c>
      <c r="BE371" s="7">
        <f t="shared" si="248"/>
        <v>0</v>
      </c>
      <c r="BF371" s="8">
        <v>9.99</v>
      </c>
      <c r="BG371" s="5">
        <v>9.99</v>
      </c>
      <c r="BH371" s="6">
        <f t="shared" si="249"/>
        <v>0</v>
      </c>
      <c r="BI371" s="7">
        <f t="shared" si="250"/>
        <v>0</v>
      </c>
      <c r="BJ371" s="8">
        <v>9.49</v>
      </c>
      <c r="BK371" s="5">
        <v>9.2899999999999991</v>
      </c>
      <c r="BL371" s="6">
        <f t="shared" si="251"/>
        <v>-0.20000000000000107</v>
      </c>
      <c r="BM371" s="7">
        <f t="shared" si="252"/>
        <v>-2.1</v>
      </c>
      <c r="BN371" s="8">
        <v>9.99</v>
      </c>
      <c r="BO371" s="5">
        <v>9.99</v>
      </c>
      <c r="BP371" s="6">
        <f t="shared" si="253"/>
        <v>0</v>
      </c>
      <c r="BQ371" s="7">
        <f t="shared" si="254"/>
        <v>0</v>
      </c>
      <c r="BR371" s="8">
        <v>9.99</v>
      </c>
      <c r="BS371" s="5">
        <v>9.99</v>
      </c>
      <c r="BT371" s="6">
        <f t="shared" si="255"/>
        <v>0</v>
      </c>
      <c r="BU371" s="7">
        <f t="shared" si="256"/>
        <v>0</v>
      </c>
      <c r="BV371">
        <f t="shared" si="258"/>
        <v>9.49</v>
      </c>
      <c r="BW371">
        <f t="shared" si="258"/>
        <v>9.2899999999999991</v>
      </c>
      <c r="BX371">
        <f t="shared" si="259"/>
        <v>12.95</v>
      </c>
      <c r="BY371">
        <f t="shared" si="259"/>
        <v>12.95</v>
      </c>
      <c r="BZ371">
        <f t="shared" si="260"/>
        <v>10.25</v>
      </c>
      <c r="CA371">
        <f t="shared" si="260"/>
        <v>10.24</v>
      </c>
      <c r="CB371">
        <f t="shared" si="261"/>
        <v>0.83</v>
      </c>
      <c r="CC371">
        <f t="shared" si="261"/>
        <v>0.85</v>
      </c>
      <c r="CD371">
        <f t="shared" si="263"/>
        <v>3.46</v>
      </c>
      <c r="CE371">
        <f t="shared" si="263"/>
        <v>3.66</v>
      </c>
      <c r="CF371">
        <f t="shared" si="262"/>
        <v>33.799999999999997</v>
      </c>
      <c r="CG371">
        <f t="shared" si="262"/>
        <v>35.700000000000003</v>
      </c>
      <c r="CH371" s="20" t="b">
        <f t="shared" si="257"/>
        <v>1</v>
      </c>
    </row>
    <row r="372" spans="1:86" x14ac:dyDescent="0.25">
      <c r="A372" s="31" t="s">
        <v>452</v>
      </c>
      <c r="B372" s="31" t="s">
        <v>449</v>
      </c>
      <c r="C372" s="32">
        <v>31112</v>
      </c>
      <c r="D372" s="32" t="b">
        <f t="shared" si="222"/>
        <v>1</v>
      </c>
      <c r="E372" s="32" t="b">
        <f t="shared" si="222"/>
        <v>1</v>
      </c>
      <c r="F372" s="4">
        <v>17.989999999999998</v>
      </c>
      <c r="G372" s="5">
        <v>14.99</v>
      </c>
      <c r="H372" s="6">
        <f t="shared" si="223"/>
        <v>-2.9999999999999982</v>
      </c>
      <c r="I372" s="7">
        <f t="shared" si="224"/>
        <v>-16.7</v>
      </c>
      <c r="J372" s="8">
        <v>14.99</v>
      </c>
      <c r="K372" s="5">
        <v>14.99</v>
      </c>
      <c r="L372" s="6">
        <f t="shared" si="225"/>
        <v>0</v>
      </c>
      <c r="M372" s="7">
        <f t="shared" si="226"/>
        <v>0</v>
      </c>
      <c r="N372" s="8">
        <v>15.99</v>
      </c>
      <c r="O372" s="5">
        <v>15.99</v>
      </c>
      <c r="P372" s="6">
        <f t="shared" si="227"/>
        <v>0</v>
      </c>
      <c r="Q372" s="7">
        <f t="shared" si="228"/>
        <v>0</v>
      </c>
      <c r="R372" s="8">
        <v>17.95</v>
      </c>
      <c r="S372" s="5">
        <v>17.95</v>
      </c>
      <c r="T372" s="6">
        <f t="shared" si="229"/>
        <v>0</v>
      </c>
      <c r="U372" s="7">
        <f t="shared" si="230"/>
        <v>0</v>
      </c>
      <c r="V372" s="8">
        <v>14.99</v>
      </c>
      <c r="W372" s="5">
        <v>14.99</v>
      </c>
      <c r="X372" s="6">
        <f t="shared" si="231"/>
        <v>0</v>
      </c>
      <c r="Y372" s="7">
        <f t="shared" si="232"/>
        <v>0</v>
      </c>
      <c r="Z372" s="8">
        <v>16.989999999999998</v>
      </c>
      <c r="AA372" s="5">
        <v>14.99</v>
      </c>
      <c r="AB372" s="6">
        <f t="shared" si="233"/>
        <v>-1.9999999999999982</v>
      </c>
      <c r="AC372" s="7">
        <f t="shared" si="234"/>
        <v>-11.8</v>
      </c>
      <c r="AD372" s="8">
        <v>14.99</v>
      </c>
      <c r="AE372" s="5">
        <v>14.99</v>
      </c>
      <c r="AF372" s="6">
        <f t="shared" si="235"/>
        <v>0</v>
      </c>
      <c r="AG372" s="7">
        <f t="shared" si="236"/>
        <v>0</v>
      </c>
      <c r="AH372" s="8">
        <v>14.99</v>
      </c>
      <c r="AI372" s="5">
        <v>14.99</v>
      </c>
      <c r="AJ372" s="6">
        <f t="shared" si="237"/>
        <v>0</v>
      </c>
      <c r="AK372" s="7">
        <f t="shared" si="238"/>
        <v>0</v>
      </c>
      <c r="AL372" s="8">
        <v>15.99</v>
      </c>
      <c r="AM372" s="5">
        <v>15.99</v>
      </c>
      <c r="AN372" s="6">
        <f t="shared" si="239"/>
        <v>0</v>
      </c>
      <c r="AO372" s="7">
        <f t="shared" si="240"/>
        <v>0</v>
      </c>
      <c r="AP372" s="8">
        <v>15.99</v>
      </c>
      <c r="AQ372" s="5">
        <v>15.99</v>
      </c>
      <c r="AR372" s="6">
        <f t="shared" si="241"/>
        <v>0</v>
      </c>
      <c r="AS372" s="7">
        <f t="shared" si="242"/>
        <v>0</v>
      </c>
      <c r="AT372" s="8">
        <v>17.989999999999998</v>
      </c>
      <c r="AU372" s="5">
        <v>14.99</v>
      </c>
      <c r="AV372" s="6">
        <f t="shared" si="243"/>
        <v>-2.9999999999999982</v>
      </c>
      <c r="AW372" s="7">
        <f t="shared" si="244"/>
        <v>-16.7</v>
      </c>
      <c r="AX372" s="8">
        <v>17.989999999999998</v>
      </c>
      <c r="AY372" s="5">
        <v>14.99</v>
      </c>
      <c r="AZ372" s="6">
        <f t="shared" si="245"/>
        <v>-2.9999999999999982</v>
      </c>
      <c r="BA372" s="7">
        <f t="shared" si="246"/>
        <v>-16.7</v>
      </c>
      <c r="BB372" s="8">
        <v>14.99</v>
      </c>
      <c r="BC372" s="5">
        <v>14.99</v>
      </c>
      <c r="BD372" s="6">
        <f t="shared" si="247"/>
        <v>0</v>
      </c>
      <c r="BE372" s="7">
        <f t="shared" si="248"/>
        <v>0</v>
      </c>
      <c r="BF372" s="8">
        <v>14.99</v>
      </c>
      <c r="BG372" s="5">
        <v>14.99</v>
      </c>
      <c r="BH372" s="6">
        <f t="shared" si="249"/>
        <v>0</v>
      </c>
      <c r="BI372" s="7">
        <f t="shared" si="250"/>
        <v>0</v>
      </c>
      <c r="BJ372" s="8">
        <v>14.49</v>
      </c>
      <c r="BK372" s="5">
        <v>13.99</v>
      </c>
      <c r="BL372" s="6">
        <f t="shared" si="251"/>
        <v>-0.5</v>
      </c>
      <c r="BM372" s="7">
        <f t="shared" si="252"/>
        <v>-3.5</v>
      </c>
      <c r="BN372" s="8">
        <v>15.99</v>
      </c>
      <c r="BO372" s="5">
        <v>15.99</v>
      </c>
      <c r="BP372" s="6">
        <f t="shared" si="253"/>
        <v>0</v>
      </c>
      <c r="BQ372" s="7">
        <f t="shared" si="254"/>
        <v>0</v>
      </c>
      <c r="BR372" s="8">
        <v>14.99</v>
      </c>
      <c r="BS372" s="5">
        <v>14.99</v>
      </c>
      <c r="BT372" s="6">
        <f t="shared" si="255"/>
        <v>0</v>
      </c>
      <c r="BU372" s="7">
        <f t="shared" si="256"/>
        <v>0</v>
      </c>
      <c r="BV372">
        <f t="shared" si="258"/>
        <v>14.49</v>
      </c>
      <c r="BW372">
        <f t="shared" si="258"/>
        <v>13.99</v>
      </c>
      <c r="BX372">
        <f t="shared" si="259"/>
        <v>17.989999999999998</v>
      </c>
      <c r="BY372">
        <f t="shared" si="259"/>
        <v>17.95</v>
      </c>
      <c r="BZ372">
        <f t="shared" si="260"/>
        <v>16.02</v>
      </c>
      <c r="CA372">
        <f t="shared" si="260"/>
        <v>15.34</v>
      </c>
      <c r="CB372">
        <f t="shared" si="261"/>
        <v>1.24</v>
      </c>
      <c r="CC372">
        <f t="shared" si="261"/>
        <v>0.83</v>
      </c>
      <c r="CD372">
        <f t="shared" si="263"/>
        <v>3.5</v>
      </c>
      <c r="CE372">
        <f t="shared" si="263"/>
        <v>3.96</v>
      </c>
      <c r="CF372">
        <f t="shared" si="262"/>
        <v>21.8</v>
      </c>
      <c r="CG372">
        <f t="shared" si="262"/>
        <v>25.8</v>
      </c>
      <c r="CH372" s="20" t="b">
        <f t="shared" si="257"/>
        <v>1</v>
      </c>
    </row>
    <row r="373" spans="1:86" x14ac:dyDescent="0.25">
      <c r="A373" s="31" t="s">
        <v>453</v>
      </c>
      <c r="B373" s="31" t="s">
        <v>449</v>
      </c>
      <c r="C373" s="32">
        <v>31113</v>
      </c>
      <c r="D373" s="32" t="b">
        <f t="shared" si="222"/>
        <v>1</v>
      </c>
      <c r="E373" s="32" t="b">
        <f t="shared" si="222"/>
        <v>1</v>
      </c>
      <c r="F373" s="4">
        <v>24.99</v>
      </c>
      <c r="G373" s="5">
        <v>24.99</v>
      </c>
      <c r="H373" s="6">
        <f t="shared" si="223"/>
        <v>0</v>
      </c>
      <c r="I373" s="7">
        <f t="shared" si="224"/>
        <v>0</v>
      </c>
      <c r="J373" s="8">
        <v>24.99</v>
      </c>
      <c r="K373" s="5">
        <v>24.99</v>
      </c>
      <c r="L373" s="6">
        <f t="shared" si="225"/>
        <v>0</v>
      </c>
      <c r="M373" s="7">
        <f t="shared" si="226"/>
        <v>0</v>
      </c>
      <c r="N373" s="8">
        <v>27.99</v>
      </c>
      <c r="O373" s="5">
        <v>27.99</v>
      </c>
      <c r="P373" s="6">
        <f t="shared" si="227"/>
        <v>0</v>
      </c>
      <c r="Q373" s="7">
        <f t="shared" si="228"/>
        <v>0</v>
      </c>
      <c r="R373" s="8">
        <v>29.95</v>
      </c>
      <c r="S373" s="5">
        <v>29.95</v>
      </c>
      <c r="T373" s="6">
        <f t="shared" si="229"/>
        <v>0</v>
      </c>
      <c r="U373" s="7">
        <f t="shared" si="230"/>
        <v>0</v>
      </c>
      <c r="V373" s="8">
        <v>24.99</v>
      </c>
      <c r="W373" s="5">
        <v>24.99</v>
      </c>
      <c r="X373" s="6">
        <f t="shared" si="231"/>
        <v>0</v>
      </c>
      <c r="Y373" s="7">
        <f t="shared" si="232"/>
        <v>0</v>
      </c>
      <c r="Z373" s="8">
        <v>26.99</v>
      </c>
      <c r="AA373" s="5">
        <v>26.99</v>
      </c>
      <c r="AB373" s="6">
        <f t="shared" si="233"/>
        <v>0</v>
      </c>
      <c r="AC373" s="7">
        <f t="shared" si="234"/>
        <v>0</v>
      </c>
      <c r="AD373" s="8">
        <v>25.99</v>
      </c>
      <c r="AE373" s="5">
        <v>24.99</v>
      </c>
      <c r="AF373" s="6">
        <f t="shared" si="235"/>
        <v>-1</v>
      </c>
      <c r="AG373" s="7">
        <f t="shared" si="236"/>
        <v>-3.8</v>
      </c>
      <c r="AH373" s="8">
        <v>24.99</v>
      </c>
      <c r="AI373" s="5">
        <v>24.99</v>
      </c>
      <c r="AJ373" s="6">
        <f t="shared" si="237"/>
        <v>0</v>
      </c>
      <c r="AK373" s="7">
        <f t="shared" si="238"/>
        <v>0</v>
      </c>
      <c r="AL373" s="8">
        <v>27.99</v>
      </c>
      <c r="AM373" s="5">
        <v>27.99</v>
      </c>
      <c r="AN373" s="6">
        <f t="shared" si="239"/>
        <v>0</v>
      </c>
      <c r="AO373" s="7">
        <f t="shared" si="240"/>
        <v>0</v>
      </c>
      <c r="AP373" s="8">
        <v>27.99</v>
      </c>
      <c r="AQ373" s="5">
        <v>27.99</v>
      </c>
      <c r="AR373" s="6">
        <f t="shared" si="241"/>
        <v>0</v>
      </c>
      <c r="AS373" s="7">
        <f t="shared" si="242"/>
        <v>0</v>
      </c>
      <c r="AT373" s="8">
        <v>24.99</v>
      </c>
      <c r="AU373" s="5">
        <v>24.99</v>
      </c>
      <c r="AV373" s="6">
        <f t="shared" si="243"/>
        <v>0</v>
      </c>
      <c r="AW373" s="7">
        <f t="shared" si="244"/>
        <v>0</v>
      </c>
      <c r="AX373" s="8">
        <v>24.99</v>
      </c>
      <c r="AY373" s="5">
        <v>24.99</v>
      </c>
      <c r="AZ373" s="6">
        <f t="shared" si="245"/>
        <v>0</v>
      </c>
      <c r="BA373" s="7">
        <f t="shared" si="246"/>
        <v>0</v>
      </c>
      <c r="BB373" s="8">
        <v>24.99</v>
      </c>
      <c r="BC373" s="5">
        <v>24.99</v>
      </c>
      <c r="BD373" s="6">
        <f t="shared" si="247"/>
        <v>0</v>
      </c>
      <c r="BE373" s="7">
        <f t="shared" si="248"/>
        <v>0</v>
      </c>
      <c r="BF373" s="8">
        <v>24.99</v>
      </c>
      <c r="BG373" s="5">
        <v>24.99</v>
      </c>
      <c r="BH373" s="6">
        <f t="shared" si="249"/>
        <v>0</v>
      </c>
      <c r="BI373" s="7">
        <f t="shared" si="250"/>
        <v>0</v>
      </c>
      <c r="BJ373" s="8">
        <v>24.49</v>
      </c>
      <c r="BK373" s="5">
        <v>22.99</v>
      </c>
      <c r="BL373" s="6">
        <f t="shared" si="251"/>
        <v>-1.5</v>
      </c>
      <c r="BM373" s="7">
        <f t="shared" si="252"/>
        <v>-6.1</v>
      </c>
      <c r="BN373" s="8">
        <v>26.99</v>
      </c>
      <c r="BO373" s="5">
        <v>26.99</v>
      </c>
      <c r="BP373" s="6">
        <f t="shared" si="253"/>
        <v>0</v>
      </c>
      <c r="BQ373" s="7">
        <f t="shared" si="254"/>
        <v>0</v>
      </c>
      <c r="BR373" s="8">
        <v>24.99</v>
      </c>
      <c r="BS373" s="5">
        <v>24.99</v>
      </c>
      <c r="BT373" s="6">
        <f t="shared" si="255"/>
        <v>0</v>
      </c>
      <c r="BU373" s="7">
        <f t="shared" si="256"/>
        <v>0</v>
      </c>
      <c r="BV373">
        <f t="shared" si="258"/>
        <v>24.49</v>
      </c>
      <c r="BW373">
        <f t="shared" si="258"/>
        <v>22.99</v>
      </c>
      <c r="BX373">
        <f t="shared" si="259"/>
        <v>29.95</v>
      </c>
      <c r="BY373">
        <f t="shared" si="259"/>
        <v>29.95</v>
      </c>
      <c r="BZ373">
        <f t="shared" si="260"/>
        <v>26.08</v>
      </c>
      <c r="CA373">
        <f t="shared" si="260"/>
        <v>25.93</v>
      </c>
      <c r="CB373">
        <f t="shared" si="261"/>
        <v>1.55</v>
      </c>
      <c r="CC373">
        <f t="shared" si="261"/>
        <v>1.69</v>
      </c>
      <c r="CD373">
        <f t="shared" si="263"/>
        <v>5.46</v>
      </c>
      <c r="CE373">
        <f t="shared" si="263"/>
        <v>6.96</v>
      </c>
      <c r="CF373">
        <f t="shared" si="262"/>
        <v>20.9</v>
      </c>
      <c r="CG373">
        <f t="shared" si="262"/>
        <v>26.8</v>
      </c>
      <c r="CH373" s="20" t="b">
        <f t="shared" si="257"/>
        <v>1</v>
      </c>
    </row>
    <row r="374" spans="1:86" x14ac:dyDescent="0.25">
      <c r="A374" s="31" t="s">
        <v>454</v>
      </c>
      <c r="B374" s="31" t="s">
        <v>449</v>
      </c>
      <c r="C374" s="32">
        <v>31114</v>
      </c>
      <c r="D374" s="32" t="b">
        <f t="shared" si="222"/>
        <v>0</v>
      </c>
      <c r="E374" s="32" t="b">
        <f t="shared" si="222"/>
        <v>1</v>
      </c>
      <c r="F374" s="4">
        <v>19.989999999999998</v>
      </c>
      <c r="G374" s="5">
        <v>19.989999999999998</v>
      </c>
      <c r="H374" s="6">
        <f t="shared" si="223"/>
        <v>0</v>
      </c>
      <c r="I374" s="7">
        <f t="shared" si="224"/>
        <v>0</v>
      </c>
      <c r="J374" s="8">
        <v>19.989999999999998</v>
      </c>
      <c r="K374" s="5">
        <v>19.989999999999998</v>
      </c>
      <c r="L374" s="6">
        <f t="shared" si="225"/>
        <v>0</v>
      </c>
      <c r="M374" s="7">
        <f t="shared" si="226"/>
        <v>0</v>
      </c>
      <c r="N374" s="8"/>
      <c r="O374" s="5">
        <v>21.99</v>
      </c>
      <c r="P374" s="6" t="str">
        <f t="shared" si="227"/>
        <v/>
      </c>
      <c r="Q374" s="7" t="str">
        <f t="shared" si="228"/>
        <v/>
      </c>
      <c r="R374" s="8">
        <v>24.95</v>
      </c>
      <c r="S374" s="5">
        <v>24.95</v>
      </c>
      <c r="T374" s="6">
        <f t="shared" si="229"/>
        <v>0</v>
      </c>
      <c r="U374" s="7">
        <f t="shared" si="230"/>
        <v>0</v>
      </c>
      <c r="V374" s="8">
        <v>19.989999999999998</v>
      </c>
      <c r="W374" s="5">
        <v>19.989999999999998</v>
      </c>
      <c r="X374" s="6">
        <f t="shared" si="231"/>
        <v>0</v>
      </c>
      <c r="Y374" s="7">
        <f t="shared" si="232"/>
        <v>0</v>
      </c>
      <c r="Z374" s="8">
        <v>21.99</v>
      </c>
      <c r="AA374" s="5">
        <v>21.99</v>
      </c>
      <c r="AB374" s="6">
        <f t="shared" si="233"/>
        <v>0</v>
      </c>
      <c r="AC374" s="7">
        <f t="shared" si="234"/>
        <v>0</v>
      </c>
      <c r="AD374" s="8">
        <v>19.989999999999998</v>
      </c>
      <c r="AE374" s="5">
        <v>19.989999999999998</v>
      </c>
      <c r="AF374" s="6">
        <f t="shared" si="235"/>
        <v>0</v>
      </c>
      <c r="AG374" s="7">
        <f t="shared" si="236"/>
        <v>0</v>
      </c>
      <c r="AH374" s="8">
        <v>19.989999999999998</v>
      </c>
      <c r="AI374" s="5">
        <v>19.989999999999998</v>
      </c>
      <c r="AJ374" s="6">
        <f t="shared" si="237"/>
        <v>0</v>
      </c>
      <c r="AK374" s="7">
        <f t="shared" si="238"/>
        <v>0</v>
      </c>
      <c r="AL374" s="8">
        <v>21.99</v>
      </c>
      <c r="AM374" s="5">
        <v>21.99</v>
      </c>
      <c r="AN374" s="6">
        <f t="shared" si="239"/>
        <v>0</v>
      </c>
      <c r="AO374" s="7">
        <f t="shared" si="240"/>
        <v>0</v>
      </c>
      <c r="AP374" s="8"/>
      <c r="AQ374" s="5">
        <v>21.99</v>
      </c>
      <c r="AR374" s="6" t="str">
        <f t="shared" si="241"/>
        <v/>
      </c>
      <c r="AS374" s="7" t="str">
        <f t="shared" si="242"/>
        <v/>
      </c>
      <c r="AT374" s="8">
        <v>19.989999999999998</v>
      </c>
      <c r="AU374" s="5">
        <v>19.989999999999998</v>
      </c>
      <c r="AV374" s="6">
        <f t="shared" si="243"/>
        <v>0</v>
      </c>
      <c r="AW374" s="7">
        <f t="shared" si="244"/>
        <v>0</v>
      </c>
      <c r="AX374" s="8">
        <v>19.989999999999998</v>
      </c>
      <c r="AY374" s="5">
        <v>19.989999999999998</v>
      </c>
      <c r="AZ374" s="6">
        <f t="shared" si="245"/>
        <v>0</v>
      </c>
      <c r="BA374" s="7">
        <f t="shared" si="246"/>
        <v>0</v>
      </c>
      <c r="BB374" s="8">
        <v>19.989999999999998</v>
      </c>
      <c r="BC374" s="5">
        <v>19.989999999999998</v>
      </c>
      <c r="BD374" s="6">
        <f t="shared" si="247"/>
        <v>0</v>
      </c>
      <c r="BE374" s="7">
        <f t="shared" si="248"/>
        <v>0</v>
      </c>
      <c r="BF374" s="8">
        <v>19.989999999999998</v>
      </c>
      <c r="BG374" s="5">
        <v>19.989999999999998</v>
      </c>
      <c r="BH374" s="6">
        <f t="shared" si="249"/>
        <v>0</v>
      </c>
      <c r="BI374" s="7">
        <f t="shared" si="250"/>
        <v>0</v>
      </c>
      <c r="BJ374" s="8"/>
      <c r="BK374" s="5">
        <v>18.489999999999998</v>
      </c>
      <c r="BL374" s="6" t="str">
        <f t="shared" si="251"/>
        <v/>
      </c>
      <c r="BM374" s="7" t="str">
        <f t="shared" si="252"/>
        <v/>
      </c>
      <c r="BN374" s="8">
        <v>21.99</v>
      </c>
      <c r="BO374" s="5">
        <v>21.99</v>
      </c>
      <c r="BP374" s="6">
        <f t="shared" si="253"/>
        <v>0</v>
      </c>
      <c r="BQ374" s="7">
        <f t="shared" si="254"/>
        <v>0</v>
      </c>
      <c r="BR374" s="8">
        <v>19.989999999999998</v>
      </c>
      <c r="BS374" s="5">
        <v>19.989999999999998</v>
      </c>
      <c r="BT374" s="6">
        <f t="shared" si="255"/>
        <v>0</v>
      </c>
      <c r="BU374" s="7">
        <f t="shared" si="256"/>
        <v>0</v>
      </c>
      <c r="BV374">
        <f t="shared" si="258"/>
        <v>19.989999999999998</v>
      </c>
      <c r="BW374">
        <f t="shared" si="258"/>
        <v>18.489999999999998</v>
      </c>
      <c r="BX374">
        <f t="shared" si="259"/>
        <v>24.95</v>
      </c>
      <c r="BY374">
        <f t="shared" si="259"/>
        <v>24.95</v>
      </c>
      <c r="BZ374">
        <f t="shared" si="260"/>
        <v>20.77</v>
      </c>
      <c r="CA374">
        <f t="shared" si="260"/>
        <v>20.78</v>
      </c>
      <c r="CB374">
        <f t="shared" si="261"/>
        <v>1.41</v>
      </c>
      <c r="CC374">
        <f t="shared" si="261"/>
        <v>1.46</v>
      </c>
      <c r="CD374">
        <f t="shared" si="263"/>
        <v>4.96</v>
      </c>
      <c r="CE374">
        <f t="shared" si="263"/>
        <v>6.46</v>
      </c>
      <c r="CF374">
        <f t="shared" si="262"/>
        <v>23.9</v>
      </c>
      <c r="CG374">
        <f t="shared" si="262"/>
        <v>31.1</v>
      </c>
      <c r="CH374" s="20" t="b">
        <f t="shared" si="257"/>
        <v>1</v>
      </c>
    </row>
    <row r="375" spans="1:86" x14ac:dyDescent="0.25">
      <c r="A375" s="31" t="s">
        <v>455</v>
      </c>
      <c r="B375" s="31" t="s">
        <v>449</v>
      </c>
      <c r="C375" s="32">
        <v>31115</v>
      </c>
      <c r="D375" s="32" t="b">
        <f t="shared" si="222"/>
        <v>1</v>
      </c>
      <c r="E375" s="32" t="b">
        <f t="shared" si="222"/>
        <v>1</v>
      </c>
      <c r="F375" s="4">
        <v>24.99</v>
      </c>
      <c r="G375" s="5">
        <v>24.99</v>
      </c>
      <c r="H375" s="6">
        <f t="shared" si="223"/>
        <v>0</v>
      </c>
      <c r="I375" s="7">
        <f t="shared" si="224"/>
        <v>0</v>
      </c>
      <c r="J375" s="8">
        <v>24.99</v>
      </c>
      <c r="K375" s="5">
        <v>24.99</v>
      </c>
      <c r="L375" s="6">
        <f t="shared" si="225"/>
        <v>0</v>
      </c>
      <c r="M375" s="7">
        <f t="shared" si="226"/>
        <v>0</v>
      </c>
      <c r="N375" s="8">
        <v>27.99</v>
      </c>
      <c r="O375" s="5">
        <v>27.99</v>
      </c>
      <c r="P375" s="6">
        <f t="shared" si="227"/>
        <v>0</v>
      </c>
      <c r="Q375" s="7">
        <f t="shared" si="228"/>
        <v>0</v>
      </c>
      <c r="R375" s="8">
        <v>29.95</v>
      </c>
      <c r="S375" s="5">
        <v>29.95</v>
      </c>
      <c r="T375" s="6">
        <f t="shared" si="229"/>
        <v>0</v>
      </c>
      <c r="U375" s="7">
        <f t="shared" si="230"/>
        <v>0</v>
      </c>
      <c r="V375" s="8">
        <v>24.99</v>
      </c>
      <c r="W375" s="5">
        <v>24.99</v>
      </c>
      <c r="X375" s="6">
        <f t="shared" si="231"/>
        <v>0</v>
      </c>
      <c r="Y375" s="7">
        <f t="shared" si="232"/>
        <v>0</v>
      </c>
      <c r="Z375" s="8">
        <v>26.99</v>
      </c>
      <c r="AA375" s="5">
        <v>26.99</v>
      </c>
      <c r="AB375" s="6">
        <f t="shared" si="233"/>
        <v>0</v>
      </c>
      <c r="AC375" s="7">
        <f t="shared" si="234"/>
        <v>0</v>
      </c>
      <c r="AD375" s="8">
        <v>25.99</v>
      </c>
      <c r="AE375" s="5">
        <v>24.99</v>
      </c>
      <c r="AF375" s="6">
        <f t="shared" si="235"/>
        <v>-1</v>
      </c>
      <c r="AG375" s="7">
        <f t="shared" si="236"/>
        <v>-3.8</v>
      </c>
      <c r="AH375" s="8">
        <v>24.99</v>
      </c>
      <c r="AI375" s="5">
        <v>24.99</v>
      </c>
      <c r="AJ375" s="6">
        <f t="shared" si="237"/>
        <v>0</v>
      </c>
      <c r="AK375" s="7">
        <f t="shared" si="238"/>
        <v>0</v>
      </c>
      <c r="AL375" s="8">
        <v>27.99</v>
      </c>
      <c r="AM375" s="5">
        <v>27.99</v>
      </c>
      <c r="AN375" s="6">
        <f t="shared" si="239"/>
        <v>0</v>
      </c>
      <c r="AO375" s="7">
        <f t="shared" si="240"/>
        <v>0</v>
      </c>
      <c r="AP375" s="8">
        <v>27.99</v>
      </c>
      <c r="AQ375" s="5">
        <v>27.99</v>
      </c>
      <c r="AR375" s="6">
        <f t="shared" si="241"/>
        <v>0</v>
      </c>
      <c r="AS375" s="7">
        <f t="shared" si="242"/>
        <v>0</v>
      </c>
      <c r="AT375" s="8">
        <v>24.99</v>
      </c>
      <c r="AU375" s="5">
        <v>24.99</v>
      </c>
      <c r="AV375" s="6">
        <f t="shared" si="243"/>
        <v>0</v>
      </c>
      <c r="AW375" s="7">
        <f t="shared" si="244"/>
        <v>0</v>
      </c>
      <c r="AX375" s="8">
        <v>24.99</v>
      </c>
      <c r="AY375" s="5">
        <v>24.99</v>
      </c>
      <c r="AZ375" s="6">
        <f t="shared" si="245"/>
        <v>0</v>
      </c>
      <c r="BA375" s="7">
        <f t="shared" si="246"/>
        <v>0</v>
      </c>
      <c r="BB375" s="8">
        <v>24.99</v>
      </c>
      <c r="BC375" s="5">
        <v>24.99</v>
      </c>
      <c r="BD375" s="6">
        <f t="shared" si="247"/>
        <v>0</v>
      </c>
      <c r="BE375" s="7">
        <f t="shared" si="248"/>
        <v>0</v>
      </c>
      <c r="BF375" s="8">
        <v>24.99</v>
      </c>
      <c r="BG375" s="5">
        <v>24.99</v>
      </c>
      <c r="BH375" s="6">
        <f t="shared" si="249"/>
        <v>0</v>
      </c>
      <c r="BI375" s="7">
        <f t="shared" si="250"/>
        <v>0</v>
      </c>
      <c r="BJ375" s="8">
        <v>24.49</v>
      </c>
      <c r="BK375" s="5">
        <v>22.99</v>
      </c>
      <c r="BL375" s="6">
        <f t="shared" si="251"/>
        <v>-1.5</v>
      </c>
      <c r="BM375" s="7">
        <f t="shared" si="252"/>
        <v>-6.1</v>
      </c>
      <c r="BN375" s="8">
        <v>26.99</v>
      </c>
      <c r="BO375" s="5">
        <v>26.99</v>
      </c>
      <c r="BP375" s="6">
        <f t="shared" si="253"/>
        <v>0</v>
      </c>
      <c r="BQ375" s="7">
        <f t="shared" si="254"/>
        <v>0</v>
      </c>
      <c r="BR375" s="8">
        <v>24.99</v>
      </c>
      <c r="BS375" s="5">
        <v>24.99</v>
      </c>
      <c r="BT375" s="6">
        <f t="shared" si="255"/>
        <v>0</v>
      </c>
      <c r="BU375" s="7">
        <f t="shared" si="256"/>
        <v>0</v>
      </c>
      <c r="BV375">
        <f t="shared" si="258"/>
        <v>24.49</v>
      </c>
      <c r="BW375">
        <f t="shared" si="258"/>
        <v>22.99</v>
      </c>
      <c r="BX375">
        <f t="shared" si="259"/>
        <v>29.95</v>
      </c>
      <c r="BY375">
        <f t="shared" si="259"/>
        <v>29.95</v>
      </c>
      <c r="BZ375">
        <f t="shared" si="260"/>
        <v>26.08</v>
      </c>
      <c r="CA375">
        <f t="shared" si="260"/>
        <v>25.93</v>
      </c>
      <c r="CB375">
        <f t="shared" si="261"/>
        <v>1.55</v>
      </c>
      <c r="CC375">
        <f t="shared" si="261"/>
        <v>1.69</v>
      </c>
      <c r="CD375">
        <f t="shared" si="263"/>
        <v>5.46</v>
      </c>
      <c r="CE375">
        <f t="shared" si="263"/>
        <v>6.96</v>
      </c>
      <c r="CF375">
        <f t="shared" si="262"/>
        <v>20.9</v>
      </c>
      <c r="CG375">
        <f t="shared" si="262"/>
        <v>26.8</v>
      </c>
      <c r="CH375" s="20" t="b">
        <f t="shared" si="257"/>
        <v>1</v>
      </c>
    </row>
    <row r="376" spans="1:86" x14ac:dyDescent="0.25">
      <c r="A376" s="31" t="s">
        <v>456</v>
      </c>
      <c r="B376" s="31" t="s">
        <v>449</v>
      </c>
      <c r="C376" s="32">
        <v>31116</v>
      </c>
      <c r="D376" s="32" t="b">
        <f t="shared" si="222"/>
        <v>1</v>
      </c>
      <c r="E376" s="32" t="b">
        <f t="shared" si="222"/>
        <v>1</v>
      </c>
      <c r="F376" s="4">
        <v>34.99</v>
      </c>
      <c r="G376" s="5">
        <v>29.99</v>
      </c>
      <c r="H376" s="6">
        <f t="shared" si="223"/>
        <v>-5.0000000000000036</v>
      </c>
      <c r="I376" s="7">
        <f t="shared" si="224"/>
        <v>-14.3</v>
      </c>
      <c r="J376" s="8">
        <v>29.99</v>
      </c>
      <c r="K376" s="5">
        <v>29.99</v>
      </c>
      <c r="L376" s="6">
        <f t="shared" si="225"/>
        <v>0</v>
      </c>
      <c r="M376" s="7">
        <f t="shared" si="226"/>
        <v>0</v>
      </c>
      <c r="N376" s="8">
        <v>32.99</v>
      </c>
      <c r="O376" s="5">
        <v>32.99</v>
      </c>
      <c r="P376" s="6">
        <f t="shared" si="227"/>
        <v>0</v>
      </c>
      <c r="Q376" s="7">
        <f t="shared" si="228"/>
        <v>0</v>
      </c>
      <c r="R376" s="8">
        <v>34.950000000000003</v>
      </c>
      <c r="S376" s="5">
        <v>34.950000000000003</v>
      </c>
      <c r="T376" s="6">
        <f t="shared" si="229"/>
        <v>0</v>
      </c>
      <c r="U376" s="7">
        <f t="shared" si="230"/>
        <v>0</v>
      </c>
      <c r="V376" s="8">
        <v>29.99</v>
      </c>
      <c r="W376" s="5">
        <v>29.99</v>
      </c>
      <c r="X376" s="6">
        <f t="shared" si="231"/>
        <v>0</v>
      </c>
      <c r="Y376" s="7">
        <f t="shared" si="232"/>
        <v>0</v>
      </c>
      <c r="Z376" s="8">
        <v>32.99</v>
      </c>
      <c r="AA376" s="5">
        <v>32.99</v>
      </c>
      <c r="AB376" s="6">
        <f t="shared" si="233"/>
        <v>0</v>
      </c>
      <c r="AC376" s="7">
        <f t="shared" si="234"/>
        <v>0</v>
      </c>
      <c r="AD376" s="8">
        <v>29.99</v>
      </c>
      <c r="AE376" s="5">
        <v>29.99</v>
      </c>
      <c r="AF376" s="6">
        <f t="shared" si="235"/>
        <v>0</v>
      </c>
      <c r="AG376" s="7">
        <f t="shared" si="236"/>
        <v>0</v>
      </c>
      <c r="AH376" s="8">
        <v>29.99</v>
      </c>
      <c r="AI376" s="5">
        <v>29.99</v>
      </c>
      <c r="AJ376" s="6">
        <f t="shared" si="237"/>
        <v>0</v>
      </c>
      <c r="AK376" s="7">
        <f t="shared" si="238"/>
        <v>0</v>
      </c>
      <c r="AL376" s="8">
        <v>32.99</v>
      </c>
      <c r="AM376" s="5">
        <v>32.99</v>
      </c>
      <c r="AN376" s="6">
        <f t="shared" si="239"/>
        <v>0</v>
      </c>
      <c r="AO376" s="7">
        <f t="shared" si="240"/>
        <v>0</v>
      </c>
      <c r="AP376" s="8">
        <v>32.99</v>
      </c>
      <c r="AQ376" s="5">
        <v>32.99</v>
      </c>
      <c r="AR376" s="6">
        <f t="shared" si="241"/>
        <v>0</v>
      </c>
      <c r="AS376" s="7">
        <f t="shared" si="242"/>
        <v>0</v>
      </c>
      <c r="AT376" s="8">
        <v>34.99</v>
      </c>
      <c r="AU376" s="5">
        <v>29.99</v>
      </c>
      <c r="AV376" s="6">
        <f t="shared" si="243"/>
        <v>-5.0000000000000036</v>
      </c>
      <c r="AW376" s="7">
        <f t="shared" si="244"/>
        <v>-14.3</v>
      </c>
      <c r="AX376" s="8">
        <v>34.99</v>
      </c>
      <c r="AY376" s="5">
        <v>29.99</v>
      </c>
      <c r="AZ376" s="6">
        <f t="shared" si="245"/>
        <v>-5.0000000000000036</v>
      </c>
      <c r="BA376" s="7">
        <f t="shared" si="246"/>
        <v>-14.3</v>
      </c>
      <c r="BB376" s="8">
        <v>29.99</v>
      </c>
      <c r="BC376" s="5">
        <v>29.99</v>
      </c>
      <c r="BD376" s="6">
        <f t="shared" si="247"/>
        <v>0</v>
      </c>
      <c r="BE376" s="7">
        <f t="shared" si="248"/>
        <v>0</v>
      </c>
      <c r="BF376" s="8">
        <v>29.99</v>
      </c>
      <c r="BG376" s="5">
        <v>29.99</v>
      </c>
      <c r="BH376" s="6">
        <f t="shared" si="249"/>
        <v>0</v>
      </c>
      <c r="BI376" s="7">
        <f t="shared" si="250"/>
        <v>0</v>
      </c>
      <c r="BJ376" s="8">
        <v>28.99</v>
      </c>
      <c r="BK376" s="5">
        <v>27.99</v>
      </c>
      <c r="BL376" s="6">
        <f t="shared" si="251"/>
        <v>-1</v>
      </c>
      <c r="BM376" s="7">
        <f t="shared" si="252"/>
        <v>-3.4</v>
      </c>
      <c r="BN376" s="8">
        <v>31.99</v>
      </c>
      <c r="BO376" s="5">
        <v>31.99</v>
      </c>
      <c r="BP376" s="6">
        <f t="shared" si="253"/>
        <v>0</v>
      </c>
      <c r="BQ376" s="7">
        <f t="shared" si="254"/>
        <v>0</v>
      </c>
      <c r="BR376" s="8">
        <v>29.99</v>
      </c>
      <c r="BS376" s="5">
        <v>29.99</v>
      </c>
      <c r="BT376" s="6">
        <f t="shared" si="255"/>
        <v>0</v>
      </c>
      <c r="BU376" s="7">
        <f t="shared" si="256"/>
        <v>0</v>
      </c>
      <c r="BV376">
        <f t="shared" si="258"/>
        <v>28.99</v>
      </c>
      <c r="BW376">
        <f t="shared" si="258"/>
        <v>27.99</v>
      </c>
      <c r="BX376">
        <f t="shared" si="259"/>
        <v>34.99</v>
      </c>
      <c r="BY376">
        <f t="shared" si="259"/>
        <v>34.950000000000003</v>
      </c>
      <c r="BZ376">
        <f t="shared" si="260"/>
        <v>31.93</v>
      </c>
      <c r="CA376">
        <f t="shared" si="260"/>
        <v>30.99</v>
      </c>
      <c r="CB376">
        <f t="shared" si="261"/>
        <v>2.12</v>
      </c>
      <c r="CC376">
        <f t="shared" si="261"/>
        <v>1.74</v>
      </c>
      <c r="CD376">
        <f t="shared" si="263"/>
        <v>6</v>
      </c>
      <c r="CE376">
        <f t="shared" si="263"/>
        <v>6.96</v>
      </c>
      <c r="CF376">
        <f t="shared" si="262"/>
        <v>18.8</v>
      </c>
      <c r="CG376">
        <f t="shared" si="262"/>
        <v>22.5</v>
      </c>
      <c r="CH376" s="20" t="b">
        <f t="shared" si="257"/>
        <v>1</v>
      </c>
    </row>
    <row r="377" spans="1:86" x14ac:dyDescent="0.25">
      <c r="A377" s="31" t="s">
        <v>457</v>
      </c>
      <c r="B377" s="31" t="s">
        <v>449</v>
      </c>
      <c r="C377" s="32">
        <v>31117</v>
      </c>
      <c r="D377" s="32" t="b">
        <f t="shared" si="222"/>
        <v>1</v>
      </c>
      <c r="E377" s="32" t="b">
        <f t="shared" si="222"/>
        <v>1</v>
      </c>
      <c r="F377" s="4">
        <v>49.99</v>
      </c>
      <c r="G377" s="5">
        <v>49.99</v>
      </c>
      <c r="H377" s="6">
        <f t="shared" si="223"/>
        <v>0</v>
      </c>
      <c r="I377" s="7">
        <f t="shared" si="224"/>
        <v>0</v>
      </c>
      <c r="J377" s="8">
        <v>49.99</v>
      </c>
      <c r="K377" s="5">
        <v>49.99</v>
      </c>
      <c r="L377" s="6">
        <f t="shared" si="225"/>
        <v>0</v>
      </c>
      <c r="M377" s="7">
        <f t="shared" si="226"/>
        <v>0</v>
      </c>
      <c r="N377" s="8">
        <v>54.99</v>
      </c>
      <c r="O377" s="5">
        <v>54.99</v>
      </c>
      <c r="P377" s="6">
        <f t="shared" si="227"/>
        <v>0</v>
      </c>
      <c r="Q377" s="7">
        <f t="shared" si="228"/>
        <v>0</v>
      </c>
      <c r="R377" s="8">
        <v>59.95</v>
      </c>
      <c r="S377" s="5">
        <v>59.95</v>
      </c>
      <c r="T377" s="6">
        <f t="shared" si="229"/>
        <v>0</v>
      </c>
      <c r="U377" s="7">
        <f t="shared" si="230"/>
        <v>0</v>
      </c>
      <c r="V377" s="8">
        <v>54.99</v>
      </c>
      <c r="W377" s="5">
        <v>49.99</v>
      </c>
      <c r="X377" s="6">
        <f t="shared" si="231"/>
        <v>-5</v>
      </c>
      <c r="Y377" s="7">
        <f t="shared" si="232"/>
        <v>-9.1</v>
      </c>
      <c r="Z377" s="8">
        <v>54.99</v>
      </c>
      <c r="AA377" s="5">
        <v>54.99</v>
      </c>
      <c r="AB377" s="6">
        <f t="shared" si="233"/>
        <v>0</v>
      </c>
      <c r="AC377" s="7">
        <f t="shared" si="234"/>
        <v>0</v>
      </c>
      <c r="AD377" s="8">
        <v>49.99</v>
      </c>
      <c r="AE377" s="5">
        <v>49.99</v>
      </c>
      <c r="AF377" s="6">
        <f t="shared" si="235"/>
        <v>0</v>
      </c>
      <c r="AG377" s="7">
        <f t="shared" si="236"/>
        <v>0</v>
      </c>
      <c r="AH377" s="8">
        <v>49.99</v>
      </c>
      <c r="AI377" s="5">
        <v>49.99</v>
      </c>
      <c r="AJ377" s="6">
        <f t="shared" si="237"/>
        <v>0</v>
      </c>
      <c r="AK377" s="7">
        <f t="shared" si="238"/>
        <v>0</v>
      </c>
      <c r="AL377" s="8">
        <v>54.99</v>
      </c>
      <c r="AM377" s="5">
        <v>54.99</v>
      </c>
      <c r="AN377" s="6">
        <f t="shared" si="239"/>
        <v>0</v>
      </c>
      <c r="AO377" s="7">
        <f t="shared" si="240"/>
        <v>0</v>
      </c>
      <c r="AP377" s="8">
        <v>54.99</v>
      </c>
      <c r="AQ377" s="5">
        <v>54.99</v>
      </c>
      <c r="AR377" s="6">
        <f t="shared" si="241"/>
        <v>0</v>
      </c>
      <c r="AS377" s="7">
        <f t="shared" si="242"/>
        <v>0</v>
      </c>
      <c r="AT377" s="8">
        <v>49.99</v>
      </c>
      <c r="AU377" s="5">
        <v>49.99</v>
      </c>
      <c r="AV377" s="6">
        <f t="shared" si="243"/>
        <v>0</v>
      </c>
      <c r="AW377" s="7">
        <f t="shared" si="244"/>
        <v>0</v>
      </c>
      <c r="AX377" s="8">
        <v>49.99</v>
      </c>
      <c r="AY377" s="5">
        <v>49.99</v>
      </c>
      <c r="AZ377" s="6">
        <f t="shared" si="245"/>
        <v>0</v>
      </c>
      <c r="BA377" s="7">
        <f t="shared" si="246"/>
        <v>0</v>
      </c>
      <c r="BB377" s="8">
        <v>49.99</v>
      </c>
      <c r="BC377" s="5">
        <v>49.99</v>
      </c>
      <c r="BD377" s="6">
        <f t="shared" si="247"/>
        <v>0</v>
      </c>
      <c r="BE377" s="7">
        <f t="shared" si="248"/>
        <v>0</v>
      </c>
      <c r="BF377" s="8">
        <v>54.99</v>
      </c>
      <c r="BG377" s="5">
        <v>49.99</v>
      </c>
      <c r="BH377" s="6">
        <f t="shared" si="249"/>
        <v>-5</v>
      </c>
      <c r="BI377" s="7">
        <f t="shared" si="250"/>
        <v>-9.1</v>
      </c>
      <c r="BJ377" s="8">
        <v>49.99</v>
      </c>
      <c r="BK377" s="5">
        <v>48.99</v>
      </c>
      <c r="BL377" s="6">
        <f t="shared" si="251"/>
        <v>-1</v>
      </c>
      <c r="BM377" s="7">
        <f t="shared" si="252"/>
        <v>-2</v>
      </c>
      <c r="BN377" s="8">
        <v>54.99</v>
      </c>
      <c r="BO377" s="5">
        <v>54.99</v>
      </c>
      <c r="BP377" s="6">
        <f t="shared" si="253"/>
        <v>0</v>
      </c>
      <c r="BQ377" s="7">
        <f t="shared" si="254"/>
        <v>0</v>
      </c>
      <c r="BR377" s="8">
        <v>54.99</v>
      </c>
      <c r="BS377" s="5">
        <v>49.99</v>
      </c>
      <c r="BT377" s="6">
        <f t="shared" si="255"/>
        <v>-5</v>
      </c>
      <c r="BU377" s="7">
        <f t="shared" si="256"/>
        <v>-9.1</v>
      </c>
      <c r="BV377">
        <f t="shared" si="258"/>
        <v>49.99</v>
      </c>
      <c r="BW377">
        <f t="shared" si="258"/>
        <v>48.99</v>
      </c>
      <c r="BX377">
        <f t="shared" si="259"/>
        <v>59.95</v>
      </c>
      <c r="BY377">
        <f t="shared" si="259"/>
        <v>59.95</v>
      </c>
      <c r="BZ377">
        <f t="shared" si="260"/>
        <v>52.93</v>
      </c>
      <c r="CA377">
        <f t="shared" si="260"/>
        <v>51.99</v>
      </c>
      <c r="CB377">
        <f t="shared" si="261"/>
        <v>2.99</v>
      </c>
      <c r="CC377">
        <f t="shared" si="261"/>
        <v>3.04</v>
      </c>
      <c r="CD377">
        <f t="shared" si="263"/>
        <v>9.9600000000000009</v>
      </c>
      <c r="CE377">
        <f t="shared" si="263"/>
        <v>10.96</v>
      </c>
      <c r="CF377">
        <f t="shared" si="262"/>
        <v>18.8</v>
      </c>
      <c r="CG377">
        <f t="shared" si="262"/>
        <v>21.1</v>
      </c>
      <c r="CH377" s="20" t="b">
        <f t="shared" si="257"/>
        <v>1</v>
      </c>
    </row>
    <row r="378" spans="1:86" x14ac:dyDescent="0.25">
      <c r="A378" s="31" t="s">
        <v>389</v>
      </c>
      <c r="B378" s="31" t="s">
        <v>449</v>
      </c>
      <c r="C378" s="32">
        <v>31118</v>
      </c>
      <c r="D378" s="32" t="b">
        <f t="shared" si="222"/>
        <v>1</v>
      </c>
      <c r="E378" s="32" t="b">
        <f t="shared" si="222"/>
        <v>1</v>
      </c>
      <c r="F378" s="4">
        <v>54.99</v>
      </c>
      <c r="G378" s="5">
        <v>49.99</v>
      </c>
      <c r="H378" s="6">
        <f t="shared" si="223"/>
        <v>-5</v>
      </c>
      <c r="I378" s="7">
        <f t="shared" si="224"/>
        <v>-9.1</v>
      </c>
      <c r="J378" s="8">
        <v>49.99</v>
      </c>
      <c r="K378" s="5">
        <v>49.99</v>
      </c>
      <c r="L378" s="6">
        <f t="shared" si="225"/>
        <v>0</v>
      </c>
      <c r="M378" s="7">
        <f t="shared" si="226"/>
        <v>0</v>
      </c>
      <c r="N378" s="8">
        <v>54.99</v>
      </c>
      <c r="O378" s="5">
        <v>54.99</v>
      </c>
      <c r="P378" s="6">
        <f t="shared" si="227"/>
        <v>0</v>
      </c>
      <c r="Q378" s="7">
        <f t="shared" si="228"/>
        <v>0</v>
      </c>
      <c r="R378" s="8">
        <v>59.95</v>
      </c>
      <c r="S378" s="5">
        <v>59.95</v>
      </c>
      <c r="T378" s="6">
        <f t="shared" si="229"/>
        <v>0</v>
      </c>
      <c r="U378" s="7">
        <f t="shared" si="230"/>
        <v>0</v>
      </c>
      <c r="V378" s="8">
        <v>49.99</v>
      </c>
      <c r="W378" s="5">
        <v>49.99</v>
      </c>
      <c r="X378" s="6">
        <f t="shared" si="231"/>
        <v>0</v>
      </c>
      <c r="Y378" s="7">
        <f t="shared" si="232"/>
        <v>0</v>
      </c>
      <c r="Z378" s="8">
        <v>54.99</v>
      </c>
      <c r="AA378" s="5">
        <v>54.99</v>
      </c>
      <c r="AB378" s="6">
        <f t="shared" si="233"/>
        <v>0</v>
      </c>
      <c r="AC378" s="7">
        <f t="shared" si="234"/>
        <v>0</v>
      </c>
      <c r="AD378" s="8">
        <v>52.99</v>
      </c>
      <c r="AE378" s="5">
        <v>49.99</v>
      </c>
      <c r="AF378" s="6">
        <f t="shared" si="235"/>
        <v>-3</v>
      </c>
      <c r="AG378" s="7">
        <f t="shared" si="236"/>
        <v>-5.7</v>
      </c>
      <c r="AH378" s="8">
        <v>49.99</v>
      </c>
      <c r="AI378" s="5">
        <v>49.99</v>
      </c>
      <c r="AJ378" s="6">
        <f t="shared" si="237"/>
        <v>0</v>
      </c>
      <c r="AK378" s="7">
        <f t="shared" si="238"/>
        <v>0</v>
      </c>
      <c r="AL378" s="8">
        <v>54.99</v>
      </c>
      <c r="AM378" s="5">
        <v>54.99</v>
      </c>
      <c r="AN378" s="6">
        <f t="shared" si="239"/>
        <v>0</v>
      </c>
      <c r="AO378" s="7">
        <f t="shared" si="240"/>
        <v>0</v>
      </c>
      <c r="AP378" s="8">
        <v>54.99</v>
      </c>
      <c r="AQ378" s="5">
        <v>54.99</v>
      </c>
      <c r="AR378" s="6">
        <f t="shared" si="241"/>
        <v>0</v>
      </c>
      <c r="AS378" s="7">
        <f t="shared" si="242"/>
        <v>0</v>
      </c>
      <c r="AT378" s="8">
        <v>54.99</v>
      </c>
      <c r="AU378" s="5">
        <v>49.99</v>
      </c>
      <c r="AV378" s="6">
        <f t="shared" si="243"/>
        <v>-5</v>
      </c>
      <c r="AW378" s="7">
        <f t="shared" si="244"/>
        <v>-9.1</v>
      </c>
      <c r="AX378" s="8">
        <v>54.99</v>
      </c>
      <c r="AY378" s="5">
        <v>49.99</v>
      </c>
      <c r="AZ378" s="6">
        <f t="shared" si="245"/>
        <v>-5</v>
      </c>
      <c r="BA378" s="7">
        <f t="shared" si="246"/>
        <v>-9.1</v>
      </c>
      <c r="BB378" s="8">
        <v>49.99</v>
      </c>
      <c r="BC378" s="5">
        <v>49.99</v>
      </c>
      <c r="BD378" s="6">
        <f t="shared" si="247"/>
        <v>0</v>
      </c>
      <c r="BE378" s="7">
        <f t="shared" si="248"/>
        <v>0</v>
      </c>
      <c r="BF378" s="8">
        <v>49.99</v>
      </c>
      <c r="BG378" s="5">
        <v>49.99</v>
      </c>
      <c r="BH378" s="6">
        <f t="shared" si="249"/>
        <v>0</v>
      </c>
      <c r="BI378" s="7">
        <f t="shared" si="250"/>
        <v>0</v>
      </c>
      <c r="BJ378" s="8">
        <v>49.99</v>
      </c>
      <c r="BK378" s="5">
        <v>48.99</v>
      </c>
      <c r="BL378" s="6">
        <f t="shared" si="251"/>
        <v>-1</v>
      </c>
      <c r="BM378" s="7">
        <f t="shared" si="252"/>
        <v>-2</v>
      </c>
      <c r="BN378" s="8">
        <v>54.99</v>
      </c>
      <c r="BO378" s="5">
        <v>54.99</v>
      </c>
      <c r="BP378" s="6">
        <f t="shared" si="253"/>
        <v>0</v>
      </c>
      <c r="BQ378" s="7">
        <f t="shared" si="254"/>
        <v>0</v>
      </c>
      <c r="BR378" s="8">
        <v>49.99</v>
      </c>
      <c r="BS378" s="5">
        <v>49.99</v>
      </c>
      <c r="BT378" s="6">
        <f t="shared" si="255"/>
        <v>0</v>
      </c>
      <c r="BU378" s="7">
        <f t="shared" si="256"/>
        <v>0</v>
      </c>
      <c r="BV378">
        <f t="shared" si="258"/>
        <v>49.99</v>
      </c>
      <c r="BW378">
        <f t="shared" si="258"/>
        <v>48.99</v>
      </c>
      <c r="BX378">
        <f t="shared" si="259"/>
        <v>59.95</v>
      </c>
      <c r="BY378">
        <f t="shared" si="259"/>
        <v>59.95</v>
      </c>
      <c r="BZ378">
        <f t="shared" si="260"/>
        <v>53.11</v>
      </c>
      <c r="CA378">
        <f t="shared" si="260"/>
        <v>51.99</v>
      </c>
      <c r="CB378">
        <f t="shared" si="261"/>
        <v>2.9</v>
      </c>
      <c r="CC378">
        <f t="shared" si="261"/>
        <v>3.04</v>
      </c>
      <c r="CD378">
        <f t="shared" si="263"/>
        <v>9.9600000000000009</v>
      </c>
      <c r="CE378">
        <f t="shared" si="263"/>
        <v>10.96</v>
      </c>
      <c r="CF378">
        <f t="shared" si="262"/>
        <v>18.8</v>
      </c>
      <c r="CG378">
        <f t="shared" si="262"/>
        <v>21.1</v>
      </c>
      <c r="CH378" s="20" t="b">
        <f t="shared" si="257"/>
        <v>1</v>
      </c>
    </row>
    <row r="379" spans="1:86" x14ac:dyDescent="0.25">
      <c r="A379" s="31" t="s">
        <v>458</v>
      </c>
      <c r="B379" s="31" t="s">
        <v>449</v>
      </c>
      <c r="C379" s="32">
        <v>31119</v>
      </c>
      <c r="D379" s="32" t="b">
        <f t="shared" si="222"/>
        <v>1</v>
      </c>
      <c r="E379" s="32" t="b">
        <f t="shared" si="222"/>
        <v>1</v>
      </c>
      <c r="F379" s="4">
        <v>89.99</v>
      </c>
      <c r="G379" s="5">
        <v>89.99</v>
      </c>
      <c r="H379" s="6">
        <f t="shared" si="223"/>
        <v>0</v>
      </c>
      <c r="I379" s="7">
        <f t="shared" si="224"/>
        <v>0</v>
      </c>
      <c r="J379" s="8">
        <v>89.99</v>
      </c>
      <c r="K379" s="5">
        <v>89.99</v>
      </c>
      <c r="L379" s="6">
        <f t="shared" si="225"/>
        <v>0</v>
      </c>
      <c r="M379" s="7">
        <f t="shared" si="226"/>
        <v>0</v>
      </c>
      <c r="N379" s="8">
        <v>99.99</v>
      </c>
      <c r="O379" s="5">
        <v>99.99</v>
      </c>
      <c r="P379" s="6">
        <f t="shared" si="227"/>
        <v>0</v>
      </c>
      <c r="Q379" s="7">
        <f t="shared" si="228"/>
        <v>0</v>
      </c>
      <c r="R379" s="8">
        <v>114.95</v>
      </c>
      <c r="S379" s="5">
        <v>114.95</v>
      </c>
      <c r="T379" s="6">
        <f t="shared" si="229"/>
        <v>0</v>
      </c>
      <c r="U379" s="7">
        <f t="shared" si="230"/>
        <v>0</v>
      </c>
      <c r="V379" s="8">
        <v>99.99</v>
      </c>
      <c r="W379" s="5">
        <v>89.99</v>
      </c>
      <c r="X379" s="6">
        <f t="shared" si="231"/>
        <v>-10</v>
      </c>
      <c r="Y379" s="7">
        <f t="shared" si="232"/>
        <v>-10</v>
      </c>
      <c r="Z379" s="8">
        <v>89.99</v>
      </c>
      <c r="AA379" s="5">
        <v>89.99</v>
      </c>
      <c r="AB379" s="6">
        <f t="shared" si="233"/>
        <v>0</v>
      </c>
      <c r="AC379" s="7">
        <f t="shared" si="234"/>
        <v>0</v>
      </c>
      <c r="AD379" s="8">
        <v>89.99</v>
      </c>
      <c r="AE379" s="5">
        <v>89.99</v>
      </c>
      <c r="AF379" s="6">
        <f t="shared" si="235"/>
        <v>0</v>
      </c>
      <c r="AG379" s="7">
        <f t="shared" si="236"/>
        <v>0</v>
      </c>
      <c r="AH379" s="8">
        <v>89.99</v>
      </c>
      <c r="AI379" s="5">
        <v>89.99</v>
      </c>
      <c r="AJ379" s="6">
        <f t="shared" si="237"/>
        <v>0</v>
      </c>
      <c r="AK379" s="7">
        <f t="shared" si="238"/>
        <v>0</v>
      </c>
      <c r="AL379" s="8">
        <v>99.99</v>
      </c>
      <c r="AM379" s="5">
        <v>99.99</v>
      </c>
      <c r="AN379" s="6">
        <f t="shared" si="239"/>
        <v>0</v>
      </c>
      <c r="AO379" s="7">
        <f t="shared" si="240"/>
        <v>0</v>
      </c>
      <c r="AP379" s="8">
        <v>99.99</v>
      </c>
      <c r="AQ379" s="5">
        <v>99.99</v>
      </c>
      <c r="AR379" s="6">
        <f t="shared" si="241"/>
        <v>0</v>
      </c>
      <c r="AS379" s="7">
        <f t="shared" si="242"/>
        <v>0</v>
      </c>
      <c r="AT379" s="8">
        <v>89.99</v>
      </c>
      <c r="AU379" s="5">
        <v>89.99</v>
      </c>
      <c r="AV379" s="6">
        <f t="shared" si="243"/>
        <v>0</v>
      </c>
      <c r="AW379" s="7">
        <f t="shared" si="244"/>
        <v>0</v>
      </c>
      <c r="AX379" s="8">
        <v>89.99</v>
      </c>
      <c r="AY379" s="5">
        <v>89.99</v>
      </c>
      <c r="AZ379" s="6">
        <f t="shared" si="245"/>
        <v>0</v>
      </c>
      <c r="BA379" s="7">
        <f t="shared" si="246"/>
        <v>0</v>
      </c>
      <c r="BB379" s="8">
        <v>89.99</v>
      </c>
      <c r="BC379" s="5">
        <v>89.99</v>
      </c>
      <c r="BD379" s="6">
        <f t="shared" si="247"/>
        <v>0</v>
      </c>
      <c r="BE379" s="7">
        <f t="shared" si="248"/>
        <v>0</v>
      </c>
      <c r="BF379" s="8">
        <v>99.99</v>
      </c>
      <c r="BG379" s="5">
        <v>89.99</v>
      </c>
      <c r="BH379" s="6">
        <f t="shared" si="249"/>
        <v>-10</v>
      </c>
      <c r="BI379" s="7">
        <f t="shared" si="250"/>
        <v>-10</v>
      </c>
      <c r="BJ379" s="8">
        <v>89.99</v>
      </c>
      <c r="BK379" s="5">
        <v>87.99</v>
      </c>
      <c r="BL379" s="6">
        <f t="shared" si="251"/>
        <v>-2</v>
      </c>
      <c r="BM379" s="7">
        <f t="shared" si="252"/>
        <v>-2.2000000000000002</v>
      </c>
      <c r="BN379" s="8">
        <v>89.99</v>
      </c>
      <c r="BO379" s="5">
        <v>89.99</v>
      </c>
      <c r="BP379" s="6">
        <f t="shared" si="253"/>
        <v>0</v>
      </c>
      <c r="BQ379" s="7">
        <f t="shared" si="254"/>
        <v>0</v>
      </c>
      <c r="BR379" s="8">
        <v>99.99</v>
      </c>
      <c r="BS379" s="5">
        <v>89.99</v>
      </c>
      <c r="BT379" s="6">
        <f t="shared" si="255"/>
        <v>-10</v>
      </c>
      <c r="BU379" s="7">
        <f t="shared" si="256"/>
        <v>-10</v>
      </c>
      <c r="BV379">
        <f t="shared" si="258"/>
        <v>89.99</v>
      </c>
      <c r="BW379">
        <f t="shared" si="258"/>
        <v>87.99</v>
      </c>
      <c r="BX379">
        <f t="shared" si="259"/>
        <v>114.95</v>
      </c>
      <c r="BY379">
        <f t="shared" si="259"/>
        <v>114.95</v>
      </c>
      <c r="BZ379">
        <f t="shared" si="260"/>
        <v>94.99</v>
      </c>
      <c r="CA379">
        <f t="shared" si="260"/>
        <v>93.11</v>
      </c>
      <c r="CB379">
        <f t="shared" si="261"/>
        <v>6.85</v>
      </c>
      <c r="CC379">
        <f t="shared" si="261"/>
        <v>6.7</v>
      </c>
      <c r="CD379">
        <f t="shared" si="263"/>
        <v>24.96</v>
      </c>
      <c r="CE379">
        <f t="shared" si="263"/>
        <v>26.96</v>
      </c>
      <c r="CF379">
        <f t="shared" si="262"/>
        <v>26.3</v>
      </c>
      <c r="CG379">
        <f t="shared" si="262"/>
        <v>29</v>
      </c>
      <c r="CH379" s="20" t="b">
        <f t="shared" si="257"/>
        <v>1</v>
      </c>
    </row>
    <row r="380" spans="1:86" x14ac:dyDescent="0.25">
      <c r="A380" s="31" t="s">
        <v>459</v>
      </c>
      <c r="B380" s="31" t="s">
        <v>449</v>
      </c>
      <c r="C380" s="32">
        <v>31120</v>
      </c>
      <c r="D380" s="32" t="b">
        <f t="shared" si="222"/>
        <v>1</v>
      </c>
      <c r="E380" s="32" t="b">
        <f t="shared" si="222"/>
        <v>1</v>
      </c>
      <c r="F380" s="4">
        <v>99.99</v>
      </c>
      <c r="G380" s="5">
        <v>99.99</v>
      </c>
      <c r="H380" s="6">
        <f t="shared" si="223"/>
        <v>0</v>
      </c>
      <c r="I380" s="7">
        <f t="shared" si="224"/>
        <v>0</v>
      </c>
      <c r="J380" s="8">
        <v>99.99</v>
      </c>
      <c r="K380" s="5">
        <v>99.99</v>
      </c>
      <c r="L380" s="6">
        <f t="shared" si="225"/>
        <v>0</v>
      </c>
      <c r="M380" s="7">
        <f t="shared" si="226"/>
        <v>0</v>
      </c>
      <c r="N380" s="8">
        <v>109.99</v>
      </c>
      <c r="O380" s="5">
        <v>109.99</v>
      </c>
      <c r="P380" s="6">
        <f t="shared" si="227"/>
        <v>0</v>
      </c>
      <c r="Q380" s="7">
        <f t="shared" si="228"/>
        <v>0</v>
      </c>
      <c r="R380" s="8">
        <v>129.94999999999999</v>
      </c>
      <c r="S380" s="5">
        <v>129.94999999999999</v>
      </c>
      <c r="T380" s="6">
        <f t="shared" si="229"/>
        <v>0</v>
      </c>
      <c r="U380" s="7">
        <f t="shared" si="230"/>
        <v>0</v>
      </c>
      <c r="V380" s="8">
        <v>109.99</v>
      </c>
      <c r="W380" s="5">
        <v>99.99</v>
      </c>
      <c r="X380" s="6">
        <f t="shared" si="231"/>
        <v>-10</v>
      </c>
      <c r="Y380" s="7">
        <f t="shared" si="232"/>
        <v>-9.1</v>
      </c>
      <c r="Z380" s="8">
        <v>109.99</v>
      </c>
      <c r="AA380" s="5">
        <v>109.99</v>
      </c>
      <c r="AB380" s="6">
        <f t="shared" si="233"/>
        <v>0</v>
      </c>
      <c r="AC380" s="7">
        <f t="shared" si="234"/>
        <v>0</v>
      </c>
      <c r="AD380" s="8">
        <v>99.99</v>
      </c>
      <c r="AE380" s="5">
        <v>99.99</v>
      </c>
      <c r="AF380" s="6">
        <f t="shared" si="235"/>
        <v>0</v>
      </c>
      <c r="AG380" s="7">
        <f t="shared" si="236"/>
        <v>0</v>
      </c>
      <c r="AH380" s="8">
        <v>99.99</v>
      </c>
      <c r="AI380" s="5">
        <v>99.99</v>
      </c>
      <c r="AJ380" s="6">
        <f t="shared" si="237"/>
        <v>0</v>
      </c>
      <c r="AK380" s="7">
        <f t="shared" si="238"/>
        <v>0</v>
      </c>
      <c r="AL380" s="8">
        <v>109.99</v>
      </c>
      <c r="AM380" s="5">
        <v>109.99</v>
      </c>
      <c r="AN380" s="6">
        <f t="shared" si="239"/>
        <v>0</v>
      </c>
      <c r="AO380" s="7">
        <f t="shared" si="240"/>
        <v>0</v>
      </c>
      <c r="AP380" s="8">
        <v>109.99</v>
      </c>
      <c r="AQ380" s="5">
        <v>109.99</v>
      </c>
      <c r="AR380" s="6">
        <f t="shared" si="241"/>
        <v>0</v>
      </c>
      <c r="AS380" s="7">
        <f t="shared" si="242"/>
        <v>0</v>
      </c>
      <c r="AT380" s="8">
        <v>99.99</v>
      </c>
      <c r="AU380" s="5">
        <v>99.99</v>
      </c>
      <c r="AV380" s="6">
        <f t="shared" si="243"/>
        <v>0</v>
      </c>
      <c r="AW380" s="7">
        <f t="shared" si="244"/>
        <v>0</v>
      </c>
      <c r="AX380" s="8">
        <v>99.99</v>
      </c>
      <c r="AY380" s="5">
        <v>99.99</v>
      </c>
      <c r="AZ380" s="6">
        <f t="shared" si="245"/>
        <v>0</v>
      </c>
      <c r="BA380" s="7">
        <f t="shared" si="246"/>
        <v>0</v>
      </c>
      <c r="BB380" s="8">
        <v>99.99</v>
      </c>
      <c r="BC380" s="5">
        <v>99.99</v>
      </c>
      <c r="BD380" s="6">
        <f t="shared" si="247"/>
        <v>0</v>
      </c>
      <c r="BE380" s="7">
        <f t="shared" si="248"/>
        <v>0</v>
      </c>
      <c r="BF380" s="8">
        <v>109.99</v>
      </c>
      <c r="BG380" s="5">
        <v>99.99</v>
      </c>
      <c r="BH380" s="6">
        <f t="shared" si="249"/>
        <v>-10</v>
      </c>
      <c r="BI380" s="7">
        <f t="shared" si="250"/>
        <v>-9.1</v>
      </c>
      <c r="BJ380" s="8">
        <v>99.99</v>
      </c>
      <c r="BK380" s="5">
        <v>97.99</v>
      </c>
      <c r="BL380" s="6">
        <f t="shared" si="251"/>
        <v>-2</v>
      </c>
      <c r="BM380" s="7">
        <f t="shared" si="252"/>
        <v>-2</v>
      </c>
      <c r="BN380" s="8">
        <v>109.99</v>
      </c>
      <c r="BO380" s="5">
        <v>109.99</v>
      </c>
      <c r="BP380" s="6">
        <f t="shared" si="253"/>
        <v>0</v>
      </c>
      <c r="BQ380" s="7">
        <f t="shared" si="254"/>
        <v>0</v>
      </c>
      <c r="BR380" s="8">
        <v>109.99</v>
      </c>
      <c r="BS380" s="5">
        <v>99.99</v>
      </c>
      <c r="BT380" s="6">
        <f t="shared" si="255"/>
        <v>-10</v>
      </c>
      <c r="BU380" s="7">
        <f t="shared" si="256"/>
        <v>-9.1</v>
      </c>
      <c r="BV380">
        <f t="shared" si="258"/>
        <v>99.99</v>
      </c>
      <c r="BW380">
        <f t="shared" si="258"/>
        <v>97.99</v>
      </c>
      <c r="BX380">
        <f t="shared" si="259"/>
        <v>129.94999999999999</v>
      </c>
      <c r="BY380">
        <f t="shared" si="259"/>
        <v>129.94999999999999</v>
      </c>
      <c r="BZ380">
        <f t="shared" si="260"/>
        <v>106.46</v>
      </c>
      <c r="CA380">
        <f t="shared" si="260"/>
        <v>104.58</v>
      </c>
      <c r="CB380">
        <f t="shared" si="261"/>
        <v>7.62</v>
      </c>
      <c r="CC380">
        <f t="shared" si="261"/>
        <v>7.84</v>
      </c>
      <c r="CD380">
        <f t="shared" si="263"/>
        <v>29.96</v>
      </c>
      <c r="CE380">
        <f t="shared" si="263"/>
        <v>31.96</v>
      </c>
      <c r="CF380">
        <f t="shared" si="262"/>
        <v>28.1</v>
      </c>
      <c r="CG380">
        <f t="shared" si="262"/>
        <v>30.6</v>
      </c>
      <c r="CH380" s="20" t="b">
        <f t="shared" si="257"/>
        <v>1</v>
      </c>
    </row>
    <row r="381" spans="1:86" x14ac:dyDescent="0.25">
      <c r="A381" s="31" t="s">
        <v>460</v>
      </c>
      <c r="B381" s="31" t="s">
        <v>449</v>
      </c>
      <c r="C381" s="32">
        <v>31121</v>
      </c>
      <c r="D381" s="32" t="b">
        <f t="shared" si="222"/>
        <v>1</v>
      </c>
      <c r="E381" s="32" t="b">
        <f t="shared" si="222"/>
        <v>1</v>
      </c>
      <c r="F381" s="4">
        <v>34.99</v>
      </c>
      <c r="G381" s="5">
        <v>29.99</v>
      </c>
      <c r="H381" s="6">
        <f t="shared" si="223"/>
        <v>-5.0000000000000036</v>
      </c>
      <c r="I381" s="7">
        <f t="shared" si="224"/>
        <v>-14.3</v>
      </c>
      <c r="J381" s="8">
        <v>29.99</v>
      </c>
      <c r="K381" s="5">
        <v>29.99</v>
      </c>
      <c r="L381" s="6">
        <f t="shared" si="225"/>
        <v>0</v>
      </c>
      <c r="M381" s="7">
        <f t="shared" si="226"/>
        <v>0</v>
      </c>
      <c r="N381" s="8">
        <v>32.99</v>
      </c>
      <c r="O381" s="5">
        <v>32.99</v>
      </c>
      <c r="P381" s="6">
        <f t="shared" si="227"/>
        <v>0</v>
      </c>
      <c r="Q381" s="7">
        <f t="shared" si="228"/>
        <v>0</v>
      </c>
      <c r="R381" s="8">
        <v>34.950000000000003</v>
      </c>
      <c r="S381" s="5">
        <v>34.950000000000003</v>
      </c>
      <c r="T381" s="6">
        <f t="shared" si="229"/>
        <v>0</v>
      </c>
      <c r="U381" s="7">
        <f t="shared" si="230"/>
        <v>0</v>
      </c>
      <c r="V381" s="8">
        <v>29.99</v>
      </c>
      <c r="W381" s="5">
        <v>29.99</v>
      </c>
      <c r="X381" s="6">
        <f t="shared" si="231"/>
        <v>0</v>
      </c>
      <c r="Y381" s="7">
        <f t="shared" si="232"/>
        <v>0</v>
      </c>
      <c r="Z381" s="8">
        <v>32.99</v>
      </c>
      <c r="AA381" s="5">
        <v>32.99</v>
      </c>
      <c r="AB381" s="6">
        <f t="shared" si="233"/>
        <v>0</v>
      </c>
      <c r="AC381" s="7">
        <f t="shared" si="234"/>
        <v>0</v>
      </c>
      <c r="AD381" s="8">
        <v>29.99</v>
      </c>
      <c r="AE381" s="5">
        <v>29.99</v>
      </c>
      <c r="AF381" s="6">
        <f t="shared" si="235"/>
        <v>0</v>
      </c>
      <c r="AG381" s="7">
        <f t="shared" si="236"/>
        <v>0</v>
      </c>
      <c r="AH381" s="8">
        <v>29.99</v>
      </c>
      <c r="AI381" s="5">
        <v>29.99</v>
      </c>
      <c r="AJ381" s="6">
        <f t="shared" si="237"/>
        <v>0</v>
      </c>
      <c r="AK381" s="7">
        <f t="shared" si="238"/>
        <v>0</v>
      </c>
      <c r="AL381" s="8">
        <v>32.99</v>
      </c>
      <c r="AM381" s="5">
        <v>32.99</v>
      </c>
      <c r="AN381" s="6">
        <f t="shared" si="239"/>
        <v>0</v>
      </c>
      <c r="AO381" s="7">
        <f t="shared" si="240"/>
        <v>0</v>
      </c>
      <c r="AP381" s="8">
        <v>32.99</v>
      </c>
      <c r="AQ381" s="5">
        <v>32.99</v>
      </c>
      <c r="AR381" s="6">
        <f t="shared" si="241"/>
        <v>0</v>
      </c>
      <c r="AS381" s="7">
        <f t="shared" si="242"/>
        <v>0</v>
      </c>
      <c r="AT381" s="8">
        <v>29.99</v>
      </c>
      <c r="AU381" s="5">
        <v>29.99</v>
      </c>
      <c r="AV381" s="6">
        <f t="shared" si="243"/>
        <v>0</v>
      </c>
      <c r="AW381" s="7">
        <f t="shared" si="244"/>
        <v>0</v>
      </c>
      <c r="AX381" s="8">
        <v>34.99</v>
      </c>
      <c r="AY381" s="5">
        <v>29.99</v>
      </c>
      <c r="AZ381" s="6">
        <f t="shared" si="245"/>
        <v>-5.0000000000000036</v>
      </c>
      <c r="BA381" s="7">
        <f t="shared" si="246"/>
        <v>-14.3</v>
      </c>
      <c r="BB381" s="8">
        <v>29.99</v>
      </c>
      <c r="BC381" s="5">
        <v>29.99</v>
      </c>
      <c r="BD381" s="6">
        <f t="shared" si="247"/>
        <v>0</v>
      </c>
      <c r="BE381" s="7">
        <f t="shared" si="248"/>
        <v>0</v>
      </c>
      <c r="BF381" s="8">
        <v>29.99</v>
      </c>
      <c r="BG381" s="5">
        <v>29.99</v>
      </c>
      <c r="BH381" s="6">
        <f t="shared" si="249"/>
        <v>0</v>
      </c>
      <c r="BI381" s="7">
        <f t="shared" si="250"/>
        <v>0</v>
      </c>
      <c r="BJ381" s="8">
        <v>29.99</v>
      </c>
      <c r="BK381" s="5">
        <v>27.99</v>
      </c>
      <c r="BL381" s="6">
        <f t="shared" si="251"/>
        <v>-2</v>
      </c>
      <c r="BM381" s="7">
        <f t="shared" si="252"/>
        <v>-6.7</v>
      </c>
      <c r="BN381" s="8">
        <v>31.99</v>
      </c>
      <c r="BO381" s="5">
        <v>31.99</v>
      </c>
      <c r="BP381" s="6">
        <f t="shared" si="253"/>
        <v>0</v>
      </c>
      <c r="BQ381" s="7">
        <f t="shared" si="254"/>
        <v>0</v>
      </c>
      <c r="BR381" s="8">
        <v>29.99</v>
      </c>
      <c r="BS381" s="5">
        <v>29.99</v>
      </c>
      <c r="BT381" s="6">
        <f t="shared" si="255"/>
        <v>0</v>
      </c>
      <c r="BU381" s="7">
        <f t="shared" si="256"/>
        <v>0</v>
      </c>
      <c r="BV381">
        <f t="shared" si="258"/>
        <v>29.99</v>
      </c>
      <c r="BW381">
        <f t="shared" si="258"/>
        <v>27.99</v>
      </c>
      <c r="BX381">
        <f t="shared" si="259"/>
        <v>34.99</v>
      </c>
      <c r="BY381">
        <f t="shared" si="259"/>
        <v>34.950000000000003</v>
      </c>
      <c r="BZ381">
        <f t="shared" si="260"/>
        <v>31.69</v>
      </c>
      <c r="CA381">
        <f t="shared" si="260"/>
        <v>30.99</v>
      </c>
      <c r="CB381">
        <f t="shared" si="261"/>
        <v>1.96</v>
      </c>
      <c r="CC381">
        <f t="shared" si="261"/>
        <v>1.74</v>
      </c>
      <c r="CD381">
        <f t="shared" si="263"/>
        <v>5</v>
      </c>
      <c r="CE381">
        <f t="shared" si="263"/>
        <v>6.96</v>
      </c>
      <c r="CF381">
        <f t="shared" si="262"/>
        <v>15.8</v>
      </c>
      <c r="CG381">
        <f t="shared" si="262"/>
        <v>22.5</v>
      </c>
      <c r="CH381" s="20" t="b">
        <f t="shared" si="257"/>
        <v>1</v>
      </c>
    </row>
    <row r="382" spans="1:86" x14ac:dyDescent="0.25">
      <c r="A382" s="31" t="s">
        <v>461</v>
      </c>
      <c r="B382" s="31" t="s">
        <v>462</v>
      </c>
      <c r="C382" s="32">
        <v>10255</v>
      </c>
      <c r="D382" s="32" t="b">
        <f t="shared" si="222"/>
        <v>1</v>
      </c>
      <c r="E382" s="32" t="b">
        <f t="shared" si="222"/>
        <v>1</v>
      </c>
      <c r="F382" s="4">
        <v>259.99</v>
      </c>
      <c r="G382" s="5">
        <v>259.99</v>
      </c>
      <c r="H382" s="6">
        <f t="shared" si="223"/>
        <v>0</v>
      </c>
      <c r="I382" s="7">
        <f t="shared" si="224"/>
        <v>0</v>
      </c>
      <c r="J382" s="8">
        <v>239.99</v>
      </c>
      <c r="K382" s="5">
        <v>259.99</v>
      </c>
      <c r="L382" s="6">
        <f t="shared" si="225"/>
        <v>20</v>
      </c>
      <c r="M382" s="7">
        <f t="shared" si="226"/>
        <v>8.3000000000000007</v>
      </c>
      <c r="N382" s="8">
        <v>249.99</v>
      </c>
      <c r="O382" s="5">
        <v>259.99</v>
      </c>
      <c r="P382" s="6">
        <f t="shared" si="227"/>
        <v>10</v>
      </c>
      <c r="Q382" s="7">
        <f t="shared" si="228"/>
        <v>4</v>
      </c>
      <c r="R382" s="8">
        <v>279.95</v>
      </c>
      <c r="S382" s="5">
        <v>279.95</v>
      </c>
      <c r="T382" s="6">
        <f t="shared" si="229"/>
        <v>0</v>
      </c>
      <c r="U382" s="7">
        <f t="shared" si="230"/>
        <v>0</v>
      </c>
      <c r="V382" s="8">
        <v>259.99</v>
      </c>
      <c r="W382" s="5">
        <v>259.99</v>
      </c>
      <c r="X382" s="6">
        <f t="shared" si="231"/>
        <v>0</v>
      </c>
      <c r="Y382" s="7">
        <f t="shared" si="232"/>
        <v>0</v>
      </c>
      <c r="Z382" s="8">
        <v>279.99</v>
      </c>
      <c r="AA382" s="5">
        <v>279.99</v>
      </c>
      <c r="AB382" s="6">
        <f t="shared" si="233"/>
        <v>0</v>
      </c>
      <c r="AC382" s="7">
        <f t="shared" si="234"/>
        <v>0</v>
      </c>
      <c r="AD382" s="8">
        <v>239.99</v>
      </c>
      <c r="AE382" s="5">
        <v>259.99</v>
      </c>
      <c r="AF382" s="6">
        <f t="shared" si="235"/>
        <v>20</v>
      </c>
      <c r="AG382" s="7">
        <f t="shared" si="236"/>
        <v>8.3000000000000007</v>
      </c>
      <c r="AH382" s="8">
        <v>239.99</v>
      </c>
      <c r="AI382" s="5">
        <v>259.99</v>
      </c>
      <c r="AJ382" s="6">
        <f t="shared" si="237"/>
        <v>20</v>
      </c>
      <c r="AK382" s="7">
        <f t="shared" si="238"/>
        <v>8.3000000000000007</v>
      </c>
      <c r="AL382" s="8">
        <v>249.99</v>
      </c>
      <c r="AM382" s="5">
        <v>259.99</v>
      </c>
      <c r="AN382" s="6">
        <f t="shared" si="239"/>
        <v>10</v>
      </c>
      <c r="AO382" s="7">
        <f t="shared" si="240"/>
        <v>4</v>
      </c>
      <c r="AP382" s="8">
        <v>249.99</v>
      </c>
      <c r="AQ382" s="5">
        <v>259.99</v>
      </c>
      <c r="AR382" s="6">
        <f t="shared" si="241"/>
        <v>10</v>
      </c>
      <c r="AS382" s="7">
        <f t="shared" si="242"/>
        <v>4</v>
      </c>
      <c r="AT382" s="8">
        <v>259.99</v>
      </c>
      <c r="AU382" s="5">
        <v>259.99</v>
      </c>
      <c r="AV382" s="6">
        <f t="shared" si="243"/>
        <v>0</v>
      </c>
      <c r="AW382" s="7">
        <f t="shared" si="244"/>
        <v>0</v>
      </c>
      <c r="AX382" s="8">
        <v>259.99</v>
      </c>
      <c r="AY382" s="5">
        <v>259.99</v>
      </c>
      <c r="AZ382" s="6">
        <f t="shared" si="245"/>
        <v>0</v>
      </c>
      <c r="BA382" s="7">
        <f t="shared" si="246"/>
        <v>0</v>
      </c>
      <c r="BB382" s="8">
        <v>239.99</v>
      </c>
      <c r="BC382" s="5">
        <v>259.99</v>
      </c>
      <c r="BD382" s="6">
        <f t="shared" si="247"/>
        <v>20</v>
      </c>
      <c r="BE382" s="7">
        <f t="shared" si="248"/>
        <v>8.3000000000000007</v>
      </c>
      <c r="BF382" s="8">
        <v>259.99</v>
      </c>
      <c r="BG382" s="5">
        <v>259.99</v>
      </c>
      <c r="BH382" s="6">
        <f t="shared" si="249"/>
        <v>0</v>
      </c>
      <c r="BI382" s="7">
        <f t="shared" si="250"/>
        <v>0</v>
      </c>
      <c r="BJ382" s="8">
        <v>269.99</v>
      </c>
      <c r="BK382" s="5">
        <v>259.99</v>
      </c>
      <c r="BL382" s="6">
        <f t="shared" si="251"/>
        <v>-10</v>
      </c>
      <c r="BM382" s="7">
        <f t="shared" si="252"/>
        <v>-3.7</v>
      </c>
      <c r="BN382" s="8">
        <v>259.99</v>
      </c>
      <c r="BO382" s="5">
        <v>259.99</v>
      </c>
      <c r="BP382" s="6">
        <f t="shared" si="253"/>
        <v>0</v>
      </c>
      <c r="BQ382" s="7">
        <f t="shared" si="254"/>
        <v>0</v>
      </c>
      <c r="BR382" s="8">
        <v>259.99</v>
      </c>
      <c r="BS382" s="5">
        <v>259.99</v>
      </c>
      <c r="BT382" s="6">
        <f t="shared" si="255"/>
        <v>0</v>
      </c>
      <c r="BU382" s="7">
        <f t="shared" si="256"/>
        <v>0</v>
      </c>
      <c r="BV382">
        <f t="shared" si="258"/>
        <v>239.99</v>
      </c>
      <c r="BW382">
        <f t="shared" si="258"/>
        <v>259.99</v>
      </c>
      <c r="BX382">
        <f t="shared" si="259"/>
        <v>279.99</v>
      </c>
      <c r="BY382">
        <f t="shared" si="259"/>
        <v>279.99</v>
      </c>
      <c r="BZ382">
        <f t="shared" si="260"/>
        <v>256.45999999999998</v>
      </c>
      <c r="CA382">
        <f t="shared" si="260"/>
        <v>262.33999999999997</v>
      </c>
      <c r="CB382">
        <f t="shared" si="261"/>
        <v>12.33</v>
      </c>
      <c r="CC382">
        <f t="shared" si="261"/>
        <v>6.44</v>
      </c>
      <c r="CD382">
        <f t="shared" si="263"/>
        <v>40</v>
      </c>
      <c r="CE382">
        <f t="shared" si="263"/>
        <v>20</v>
      </c>
      <c r="CF382">
        <f t="shared" si="262"/>
        <v>15.6</v>
      </c>
      <c r="CG382">
        <f t="shared" si="262"/>
        <v>7.6</v>
      </c>
      <c r="CH382" s="20" t="b">
        <f t="shared" si="257"/>
        <v>1</v>
      </c>
    </row>
    <row r="383" spans="1:86" x14ac:dyDescent="0.25">
      <c r="A383" s="31" t="s">
        <v>463</v>
      </c>
      <c r="B383" s="31" t="s">
        <v>462</v>
      </c>
      <c r="C383" s="32">
        <v>10265</v>
      </c>
      <c r="D383" s="32" t="b">
        <f t="shared" si="222"/>
        <v>1</v>
      </c>
      <c r="E383" s="32" t="b">
        <f t="shared" si="222"/>
        <v>1</v>
      </c>
      <c r="F383" s="4">
        <v>139.99</v>
      </c>
      <c r="G383" s="5">
        <v>139.99</v>
      </c>
      <c r="H383" s="6">
        <f t="shared" si="223"/>
        <v>0</v>
      </c>
      <c r="I383" s="7">
        <f t="shared" si="224"/>
        <v>0</v>
      </c>
      <c r="J383" s="8">
        <v>129.99</v>
      </c>
      <c r="K383" s="5">
        <v>139.99</v>
      </c>
      <c r="L383" s="6">
        <f t="shared" si="225"/>
        <v>10</v>
      </c>
      <c r="M383" s="7">
        <f t="shared" si="226"/>
        <v>7.7</v>
      </c>
      <c r="N383" s="8">
        <v>139.99</v>
      </c>
      <c r="O383" s="5">
        <v>149.99</v>
      </c>
      <c r="P383" s="6">
        <f t="shared" si="227"/>
        <v>10</v>
      </c>
      <c r="Q383" s="7">
        <f t="shared" si="228"/>
        <v>7.1</v>
      </c>
      <c r="R383" s="8">
        <v>159.94999999999999</v>
      </c>
      <c r="S383" s="5">
        <v>159.94999999999999</v>
      </c>
      <c r="T383" s="6">
        <f t="shared" si="229"/>
        <v>0</v>
      </c>
      <c r="U383" s="7">
        <f t="shared" si="230"/>
        <v>0</v>
      </c>
      <c r="V383" s="8">
        <v>139.99</v>
      </c>
      <c r="W383" s="5">
        <v>139.99</v>
      </c>
      <c r="X383" s="6">
        <f t="shared" si="231"/>
        <v>0</v>
      </c>
      <c r="Y383" s="7">
        <f t="shared" si="232"/>
        <v>0</v>
      </c>
      <c r="Z383" s="8">
        <v>149.99</v>
      </c>
      <c r="AA383" s="5">
        <v>149.99</v>
      </c>
      <c r="AB383" s="6">
        <f t="shared" si="233"/>
        <v>0</v>
      </c>
      <c r="AC383" s="7">
        <f t="shared" si="234"/>
        <v>0</v>
      </c>
      <c r="AD383" s="8">
        <v>129.99</v>
      </c>
      <c r="AE383" s="5">
        <v>139.99</v>
      </c>
      <c r="AF383" s="6">
        <f t="shared" si="235"/>
        <v>10</v>
      </c>
      <c r="AG383" s="7">
        <f t="shared" si="236"/>
        <v>7.7</v>
      </c>
      <c r="AH383" s="8">
        <v>139.99</v>
      </c>
      <c r="AI383" s="5">
        <v>139.99</v>
      </c>
      <c r="AJ383" s="6">
        <f t="shared" si="237"/>
        <v>0</v>
      </c>
      <c r="AK383" s="7">
        <f t="shared" si="238"/>
        <v>0</v>
      </c>
      <c r="AL383" s="8">
        <v>139.99</v>
      </c>
      <c r="AM383" s="5">
        <v>149.99</v>
      </c>
      <c r="AN383" s="6">
        <f t="shared" si="239"/>
        <v>10</v>
      </c>
      <c r="AO383" s="7">
        <f t="shared" si="240"/>
        <v>7.1</v>
      </c>
      <c r="AP383" s="8">
        <v>139.99</v>
      </c>
      <c r="AQ383" s="5">
        <v>149.99</v>
      </c>
      <c r="AR383" s="6">
        <f t="shared" si="241"/>
        <v>10</v>
      </c>
      <c r="AS383" s="7">
        <f t="shared" si="242"/>
        <v>7.1</v>
      </c>
      <c r="AT383" s="8">
        <v>139.99</v>
      </c>
      <c r="AU383" s="5">
        <v>139.99</v>
      </c>
      <c r="AV383" s="6">
        <f t="shared" si="243"/>
        <v>0</v>
      </c>
      <c r="AW383" s="7">
        <f t="shared" si="244"/>
        <v>0</v>
      </c>
      <c r="AX383" s="8">
        <v>139.99</v>
      </c>
      <c r="AY383" s="5">
        <v>139.99</v>
      </c>
      <c r="AZ383" s="6">
        <f t="shared" si="245"/>
        <v>0</v>
      </c>
      <c r="BA383" s="7">
        <f t="shared" si="246"/>
        <v>0</v>
      </c>
      <c r="BB383" s="8">
        <v>129.99</v>
      </c>
      <c r="BC383" s="5">
        <v>139.99</v>
      </c>
      <c r="BD383" s="6">
        <f t="shared" si="247"/>
        <v>10</v>
      </c>
      <c r="BE383" s="7">
        <f t="shared" si="248"/>
        <v>7.7</v>
      </c>
      <c r="BF383" s="8">
        <v>139.99</v>
      </c>
      <c r="BG383" s="5">
        <v>139.99</v>
      </c>
      <c r="BH383" s="6">
        <f t="shared" si="249"/>
        <v>0</v>
      </c>
      <c r="BI383" s="7">
        <f t="shared" si="250"/>
        <v>0</v>
      </c>
      <c r="BJ383" s="8">
        <v>139.99</v>
      </c>
      <c r="BK383" s="5">
        <v>139.99</v>
      </c>
      <c r="BL383" s="6">
        <f t="shared" si="251"/>
        <v>0</v>
      </c>
      <c r="BM383" s="7">
        <f t="shared" si="252"/>
        <v>0</v>
      </c>
      <c r="BN383" s="8">
        <v>139.99</v>
      </c>
      <c r="BO383" s="5">
        <v>139.99</v>
      </c>
      <c r="BP383" s="6">
        <f t="shared" si="253"/>
        <v>0</v>
      </c>
      <c r="BQ383" s="7">
        <f t="shared" si="254"/>
        <v>0</v>
      </c>
      <c r="BR383" s="8">
        <v>139.99</v>
      </c>
      <c r="BS383" s="5">
        <v>139.99</v>
      </c>
      <c r="BT383" s="6">
        <f t="shared" si="255"/>
        <v>0</v>
      </c>
      <c r="BU383" s="7">
        <f t="shared" si="256"/>
        <v>0</v>
      </c>
      <c r="BV383">
        <f t="shared" si="258"/>
        <v>129.99</v>
      </c>
      <c r="BW383">
        <f t="shared" si="258"/>
        <v>139.99</v>
      </c>
      <c r="BX383">
        <f t="shared" si="259"/>
        <v>159.94999999999999</v>
      </c>
      <c r="BY383">
        <f t="shared" si="259"/>
        <v>159.94999999999999</v>
      </c>
      <c r="BZ383">
        <f t="shared" si="260"/>
        <v>139.99</v>
      </c>
      <c r="CA383">
        <f t="shared" si="260"/>
        <v>143.52000000000001</v>
      </c>
      <c r="CB383">
        <f t="shared" si="261"/>
        <v>6.85</v>
      </c>
      <c r="CC383">
        <f t="shared" si="261"/>
        <v>5.88</v>
      </c>
      <c r="CD383">
        <f t="shared" si="263"/>
        <v>29.96</v>
      </c>
      <c r="CE383">
        <f t="shared" si="263"/>
        <v>19.96</v>
      </c>
      <c r="CF383">
        <f t="shared" si="262"/>
        <v>21.4</v>
      </c>
      <c r="CG383">
        <f t="shared" si="262"/>
        <v>13.9</v>
      </c>
      <c r="CH383" s="20" t="b">
        <f t="shared" si="257"/>
        <v>1</v>
      </c>
    </row>
    <row r="384" spans="1:86" x14ac:dyDescent="0.25">
      <c r="A384" s="31" t="s">
        <v>464</v>
      </c>
      <c r="B384" s="31" t="s">
        <v>462</v>
      </c>
      <c r="C384" s="32">
        <v>10266</v>
      </c>
      <c r="D384" s="32" t="b">
        <f t="shared" si="222"/>
        <v>1</v>
      </c>
      <c r="E384" s="32" t="b">
        <f t="shared" si="222"/>
        <v>1</v>
      </c>
      <c r="F384" s="4">
        <v>99.99</v>
      </c>
      <c r="G384" s="5">
        <v>99.99</v>
      </c>
      <c r="H384" s="6">
        <f t="shared" si="223"/>
        <v>0</v>
      </c>
      <c r="I384" s="7">
        <f t="shared" si="224"/>
        <v>0</v>
      </c>
      <c r="J384" s="8">
        <v>89.99</v>
      </c>
      <c r="K384" s="5">
        <v>99.99</v>
      </c>
      <c r="L384" s="6">
        <f t="shared" si="225"/>
        <v>10</v>
      </c>
      <c r="M384" s="7">
        <f t="shared" si="226"/>
        <v>11.1</v>
      </c>
      <c r="N384" s="8">
        <v>109.99</v>
      </c>
      <c r="O384" s="5">
        <v>109.99</v>
      </c>
      <c r="P384" s="6">
        <f t="shared" si="227"/>
        <v>0</v>
      </c>
      <c r="Q384" s="7">
        <f t="shared" si="228"/>
        <v>0</v>
      </c>
      <c r="R384" s="8">
        <v>109.95</v>
      </c>
      <c r="S384" s="5">
        <v>109.95</v>
      </c>
      <c r="T384" s="6">
        <f t="shared" si="229"/>
        <v>0</v>
      </c>
      <c r="U384" s="7">
        <f t="shared" si="230"/>
        <v>0</v>
      </c>
      <c r="V384" s="8">
        <v>94.99</v>
      </c>
      <c r="W384" s="5">
        <v>99.99</v>
      </c>
      <c r="X384" s="6">
        <f t="shared" si="231"/>
        <v>5</v>
      </c>
      <c r="Y384" s="7">
        <f t="shared" si="232"/>
        <v>5.3</v>
      </c>
      <c r="Z384" s="8">
        <v>99.99</v>
      </c>
      <c r="AA384" s="5">
        <v>99.99</v>
      </c>
      <c r="AB384" s="6">
        <f t="shared" si="233"/>
        <v>0</v>
      </c>
      <c r="AC384" s="7">
        <f t="shared" si="234"/>
        <v>0</v>
      </c>
      <c r="AD384" s="8">
        <v>94.99</v>
      </c>
      <c r="AE384" s="5">
        <v>99.99</v>
      </c>
      <c r="AF384" s="6">
        <f t="shared" si="235"/>
        <v>5</v>
      </c>
      <c r="AG384" s="7">
        <f t="shared" si="236"/>
        <v>5.3</v>
      </c>
      <c r="AH384" s="8">
        <v>94.99</v>
      </c>
      <c r="AI384" s="5">
        <v>99.99</v>
      </c>
      <c r="AJ384" s="6">
        <f t="shared" si="237"/>
        <v>5</v>
      </c>
      <c r="AK384" s="7">
        <f t="shared" si="238"/>
        <v>5.3</v>
      </c>
      <c r="AL384" s="8">
        <v>109.99</v>
      </c>
      <c r="AM384" s="5">
        <v>109.99</v>
      </c>
      <c r="AN384" s="6">
        <f t="shared" si="239"/>
        <v>0</v>
      </c>
      <c r="AO384" s="7">
        <f t="shared" si="240"/>
        <v>0</v>
      </c>
      <c r="AP384" s="8">
        <v>109.99</v>
      </c>
      <c r="AQ384" s="5">
        <v>109.99</v>
      </c>
      <c r="AR384" s="6">
        <f t="shared" si="241"/>
        <v>0</v>
      </c>
      <c r="AS384" s="7">
        <f t="shared" si="242"/>
        <v>0</v>
      </c>
      <c r="AT384" s="8">
        <v>99.99</v>
      </c>
      <c r="AU384" s="5">
        <v>99.99</v>
      </c>
      <c r="AV384" s="6">
        <f t="shared" si="243"/>
        <v>0</v>
      </c>
      <c r="AW384" s="7">
        <f t="shared" si="244"/>
        <v>0</v>
      </c>
      <c r="AX384" s="8">
        <v>99.99</v>
      </c>
      <c r="AY384" s="5">
        <v>99.99</v>
      </c>
      <c r="AZ384" s="6">
        <f t="shared" si="245"/>
        <v>0</v>
      </c>
      <c r="BA384" s="7">
        <f t="shared" si="246"/>
        <v>0</v>
      </c>
      <c r="BB384" s="8">
        <v>89.99</v>
      </c>
      <c r="BC384" s="5">
        <v>99.99</v>
      </c>
      <c r="BD384" s="6">
        <f t="shared" si="247"/>
        <v>10</v>
      </c>
      <c r="BE384" s="7">
        <f t="shared" si="248"/>
        <v>11.1</v>
      </c>
      <c r="BF384" s="8">
        <v>99.99</v>
      </c>
      <c r="BG384" s="5">
        <v>99.99</v>
      </c>
      <c r="BH384" s="6">
        <f t="shared" si="249"/>
        <v>0</v>
      </c>
      <c r="BI384" s="7">
        <f t="shared" si="250"/>
        <v>0</v>
      </c>
      <c r="BJ384" s="8">
        <v>89.99</v>
      </c>
      <c r="BK384" s="5">
        <v>99.99</v>
      </c>
      <c r="BL384" s="6">
        <f t="shared" si="251"/>
        <v>10</v>
      </c>
      <c r="BM384" s="7">
        <f t="shared" si="252"/>
        <v>11.1</v>
      </c>
      <c r="BN384" s="8">
        <v>99.99</v>
      </c>
      <c r="BO384" s="5">
        <v>99.99</v>
      </c>
      <c r="BP384" s="6">
        <f t="shared" si="253"/>
        <v>0</v>
      </c>
      <c r="BQ384" s="7">
        <f t="shared" si="254"/>
        <v>0</v>
      </c>
      <c r="BR384" s="8">
        <v>99.99</v>
      </c>
      <c r="BS384" s="5">
        <v>99.99</v>
      </c>
      <c r="BT384" s="6">
        <f t="shared" si="255"/>
        <v>0</v>
      </c>
      <c r="BU384" s="7">
        <f t="shared" si="256"/>
        <v>0</v>
      </c>
      <c r="BV384">
        <f t="shared" si="258"/>
        <v>89.99</v>
      </c>
      <c r="BW384">
        <f t="shared" si="258"/>
        <v>99.99</v>
      </c>
      <c r="BX384">
        <f t="shared" si="259"/>
        <v>109.99</v>
      </c>
      <c r="BY384">
        <f t="shared" si="259"/>
        <v>109.99</v>
      </c>
      <c r="BZ384">
        <f t="shared" si="260"/>
        <v>99.69</v>
      </c>
      <c r="CA384">
        <f t="shared" si="260"/>
        <v>102.34</v>
      </c>
      <c r="CB384">
        <f t="shared" si="261"/>
        <v>6.74</v>
      </c>
      <c r="CC384">
        <f t="shared" si="261"/>
        <v>4.24</v>
      </c>
      <c r="CD384">
        <f t="shared" si="263"/>
        <v>20</v>
      </c>
      <c r="CE384">
        <f t="shared" si="263"/>
        <v>10</v>
      </c>
      <c r="CF384">
        <f t="shared" si="262"/>
        <v>20.100000000000001</v>
      </c>
      <c r="CG384">
        <f t="shared" si="262"/>
        <v>9.8000000000000007</v>
      </c>
      <c r="CH384" s="20" t="b">
        <f t="shared" si="257"/>
        <v>1</v>
      </c>
    </row>
    <row r="385" spans="1:86" x14ac:dyDescent="0.25">
      <c r="A385" s="31" t="s">
        <v>465</v>
      </c>
      <c r="B385" s="31" t="s">
        <v>462</v>
      </c>
      <c r="C385" s="32">
        <v>10270</v>
      </c>
      <c r="D385" s="32" t="b">
        <f t="shared" si="222"/>
        <v>1</v>
      </c>
      <c r="E385" s="32" t="b">
        <f t="shared" si="222"/>
        <v>1</v>
      </c>
      <c r="F385" s="4">
        <v>159.99</v>
      </c>
      <c r="G385" s="5">
        <v>179.99</v>
      </c>
      <c r="H385" s="6">
        <f t="shared" si="223"/>
        <v>20</v>
      </c>
      <c r="I385" s="7">
        <f t="shared" si="224"/>
        <v>12.5</v>
      </c>
      <c r="J385" s="8">
        <v>159.99</v>
      </c>
      <c r="K385" s="5">
        <v>179.99</v>
      </c>
      <c r="L385" s="6">
        <f t="shared" si="225"/>
        <v>20</v>
      </c>
      <c r="M385" s="7">
        <f t="shared" si="226"/>
        <v>12.5</v>
      </c>
      <c r="N385" s="8">
        <v>159.99</v>
      </c>
      <c r="O385" s="5">
        <v>179.99</v>
      </c>
      <c r="P385" s="6">
        <f t="shared" si="227"/>
        <v>20</v>
      </c>
      <c r="Q385" s="7">
        <f t="shared" si="228"/>
        <v>12.5</v>
      </c>
      <c r="R385" s="8">
        <v>159.94999999999999</v>
      </c>
      <c r="S385" s="5">
        <v>179.95</v>
      </c>
      <c r="T385" s="6">
        <f t="shared" si="229"/>
        <v>20</v>
      </c>
      <c r="U385" s="7">
        <f t="shared" si="230"/>
        <v>12.5</v>
      </c>
      <c r="V385" s="8">
        <v>159.99</v>
      </c>
      <c r="W385" s="5">
        <v>179.99</v>
      </c>
      <c r="X385" s="6">
        <f t="shared" si="231"/>
        <v>20</v>
      </c>
      <c r="Y385" s="7">
        <f t="shared" si="232"/>
        <v>12.5</v>
      </c>
      <c r="Z385" s="8">
        <v>159.99</v>
      </c>
      <c r="AA385" s="5">
        <v>179.99</v>
      </c>
      <c r="AB385" s="6">
        <f t="shared" si="233"/>
        <v>20</v>
      </c>
      <c r="AC385" s="7">
        <f t="shared" si="234"/>
        <v>12.5</v>
      </c>
      <c r="AD385" s="8">
        <v>159.99</v>
      </c>
      <c r="AE385" s="5">
        <v>179.99</v>
      </c>
      <c r="AF385" s="6">
        <f t="shared" si="235"/>
        <v>20</v>
      </c>
      <c r="AG385" s="7">
        <f t="shared" si="236"/>
        <v>12.5</v>
      </c>
      <c r="AH385" s="8">
        <v>159.99</v>
      </c>
      <c r="AI385" s="5">
        <v>179.99</v>
      </c>
      <c r="AJ385" s="6">
        <f t="shared" si="237"/>
        <v>20</v>
      </c>
      <c r="AK385" s="7">
        <f t="shared" si="238"/>
        <v>12.5</v>
      </c>
      <c r="AL385" s="8">
        <v>159.99</v>
      </c>
      <c r="AM385" s="5">
        <v>179.99</v>
      </c>
      <c r="AN385" s="6">
        <f t="shared" si="239"/>
        <v>20</v>
      </c>
      <c r="AO385" s="7">
        <f t="shared" si="240"/>
        <v>12.5</v>
      </c>
      <c r="AP385" s="8">
        <v>159.99</v>
      </c>
      <c r="AQ385" s="5">
        <v>179.99</v>
      </c>
      <c r="AR385" s="6">
        <f t="shared" si="241"/>
        <v>20</v>
      </c>
      <c r="AS385" s="7">
        <f t="shared" si="242"/>
        <v>12.5</v>
      </c>
      <c r="AT385" s="8">
        <v>159.99</v>
      </c>
      <c r="AU385" s="5">
        <v>179.99</v>
      </c>
      <c r="AV385" s="6">
        <f t="shared" si="243"/>
        <v>20</v>
      </c>
      <c r="AW385" s="7">
        <f t="shared" si="244"/>
        <v>12.5</v>
      </c>
      <c r="AX385" s="8">
        <v>159.99</v>
      </c>
      <c r="AY385" s="5">
        <v>179.99</v>
      </c>
      <c r="AZ385" s="6">
        <f t="shared" si="245"/>
        <v>20</v>
      </c>
      <c r="BA385" s="7">
        <f t="shared" si="246"/>
        <v>12.5</v>
      </c>
      <c r="BB385" s="8">
        <v>159.99</v>
      </c>
      <c r="BC385" s="5">
        <v>179.99</v>
      </c>
      <c r="BD385" s="6">
        <f t="shared" si="247"/>
        <v>20</v>
      </c>
      <c r="BE385" s="7">
        <f t="shared" si="248"/>
        <v>12.5</v>
      </c>
      <c r="BF385" s="8">
        <v>159.99</v>
      </c>
      <c r="BG385" s="5">
        <v>179.99</v>
      </c>
      <c r="BH385" s="6">
        <f t="shared" si="249"/>
        <v>20</v>
      </c>
      <c r="BI385" s="7">
        <f t="shared" si="250"/>
        <v>12.5</v>
      </c>
      <c r="BJ385" s="8">
        <v>159.99</v>
      </c>
      <c r="BK385" s="5">
        <v>179.99</v>
      </c>
      <c r="BL385" s="6">
        <f t="shared" si="251"/>
        <v>20</v>
      </c>
      <c r="BM385" s="7">
        <f t="shared" si="252"/>
        <v>12.5</v>
      </c>
      <c r="BN385" s="8">
        <v>159.99</v>
      </c>
      <c r="BO385" s="5">
        <v>179.99</v>
      </c>
      <c r="BP385" s="6">
        <f t="shared" si="253"/>
        <v>20</v>
      </c>
      <c r="BQ385" s="7">
        <f t="shared" si="254"/>
        <v>12.5</v>
      </c>
      <c r="BR385" s="8">
        <v>159.99</v>
      </c>
      <c r="BS385" s="5">
        <v>179.99</v>
      </c>
      <c r="BT385" s="6">
        <f t="shared" si="255"/>
        <v>20</v>
      </c>
      <c r="BU385" s="7">
        <f t="shared" si="256"/>
        <v>12.5</v>
      </c>
      <c r="BV385">
        <f t="shared" si="258"/>
        <v>159.94999999999999</v>
      </c>
      <c r="BW385">
        <f t="shared" si="258"/>
        <v>179.95</v>
      </c>
      <c r="BX385">
        <f t="shared" si="259"/>
        <v>159.99</v>
      </c>
      <c r="BY385">
        <f t="shared" si="259"/>
        <v>179.99</v>
      </c>
      <c r="BZ385">
        <f t="shared" si="260"/>
        <v>159.99</v>
      </c>
      <c r="CA385">
        <f t="shared" si="260"/>
        <v>179.99</v>
      </c>
      <c r="CB385">
        <f t="shared" si="261"/>
        <v>0.01</v>
      </c>
      <c r="CC385">
        <f t="shared" si="261"/>
        <v>0.01</v>
      </c>
      <c r="CD385">
        <f t="shared" si="263"/>
        <v>0.04</v>
      </c>
      <c r="CE385">
        <f t="shared" si="263"/>
        <v>0.04</v>
      </c>
      <c r="CF385">
        <f t="shared" si="262"/>
        <v>0</v>
      </c>
      <c r="CG385">
        <f t="shared" si="262"/>
        <v>0</v>
      </c>
      <c r="CH385" s="20" t="b">
        <f t="shared" si="257"/>
        <v>1</v>
      </c>
    </row>
    <row r="386" spans="1:86" x14ac:dyDescent="0.25">
      <c r="A386" s="31" t="s">
        <v>466</v>
      </c>
      <c r="B386" s="31" t="s">
        <v>462</v>
      </c>
      <c r="C386" s="32">
        <v>10271</v>
      </c>
      <c r="D386" s="32" t="b">
        <f t="shared" si="222"/>
        <v>1</v>
      </c>
      <c r="E386" s="32" t="b">
        <f t="shared" si="222"/>
        <v>1</v>
      </c>
      <c r="F386" s="4">
        <v>84.99</v>
      </c>
      <c r="G386" s="5">
        <v>79.989999999999995</v>
      </c>
      <c r="H386" s="6">
        <f t="shared" si="223"/>
        <v>-5</v>
      </c>
      <c r="I386" s="7">
        <f t="shared" si="224"/>
        <v>-5.9</v>
      </c>
      <c r="J386" s="8">
        <v>79.989999999999995</v>
      </c>
      <c r="K386" s="5">
        <v>79.989999999999995</v>
      </c>
      <c r="L386" s="6">
        <f t="shared" si="225"/>
        <v>0</v>
      </c>
      <c r="M386" s="7">
        <f t="shared" si="226"/>
        <v>0</v>
      </c>
      <c r="N386" s="8">
        <v>94.99</v>
      </c>
      <c r="O386" s="5">
        <v>92.99</v>
      </c>
      <c r="P386" s="6">
        <f t="shared" si="227"/>
        <v>-2</v>
      </c>
      <c r="Q386" s="7">
        <f t="shared" si="228"/>
        <v>-2.1</v>
      </c>
      <c r="R386" s="8">
        <v>99.95</v>
      </c>
      <c r="S386" s="5">
        <v>99.95</v>
      </c>
      <c r="T386" s="6">
        <f t="shared" si="229"/>
        <v>0</v>
      </c>
      <c r="U386" s="7">
        <f t="shared" si="230"/>
        <v>0</v>
      </c>
      <c r="V386" s="8">
        <v>84.99</v>
      </c>
      <c r="W386" s="5">
        <v>79.989999999999995</v>
      </c>
      <c r="X386" s="6">
        <f t="shared" si="231"/>
        <v>-5</v>
      </c>
      <c r="Y386" s="7">
        <f t="shared" si="232"/>
        <v>-5.9</v>
      </c>
      <c r="Z386" s="8">
        <v>89.99</v>
      </c>
      <c r="AA386" s="5">
        <v>89.99</v>
      </c>
      <c r="AB386" s="6">
        <f t="shared" si="233"/>
        <v>0</v>
      </c>
      <c r="AC386" s="7">
        <f t="shared" si="234"/>
        <v>0</v>
      </c>
      <c r="AD386" s="8">
        <v>84.99</v>
      </c>
      <c r="AE386" s="5">
        <v>79.989999999999995</v>
      </c>
      <c r="AF386" s="6">
        <f t="shared" si="235"/>
        <v>-5</v>
      </c>
      <c r="AG386" s="7">
        <f t="shared" si="236"/>
        <v>-5.9</v>
      </c>
      <c r="AH386" s="8">
        <v>79.989999999999995</v>
      </c>
      <c r="AI386" s="5">
        <v>79.989999999999995</v>
      </c>
      <c r="AJ386" s="6">
        <f t="shared" si="237"/>
        <v>0</v>
      </c>
      <c r="AK386" s="7">
        <f t="shared" si="238"/>
        <v>0</v>
      </c>
      <c r="AL386" s="8">
        <v>94.99</v>
      </c>
      <c r="AM386" s="5">
        <v>92.99</v>
      </c>
      <c r="AN386" s="6">
        <f t="shared" si="239"/>
        <v>-2</v>
      </c>
      <c r="AO386" s="7">
        <f t="shared" si="240"/>
        <v>-2.1</v>
      </c>
      <c r="AP386" s="8">
        <v>94.99</v>
      </c>
      <c r="AQ386" s="5">
        <v>92.99</v>
      </c>
      <c r="AR386" s="6">
        <f t="shared" si="241"/>
        <v>-2</v>
      </c>
      <c r="AS386" s="7">
        <f t="shared" si="242"/>
        <v>-2.1</v>
      </c>
      <c r="AT386" s="8">
        <v>84.99</v>
      </c>
      <c r="AU386" s="5">
        <v>79.989999999999995</v>
      </c>
      <c r="AV386" s="6">
        <f t="shared" si="243"/>
        <v>-5</v>
      </c>
      <c r="AW386" s="7">
        <f t="shared" si="244"/>
        <v>-5.9</v>
      </c>
      <c r="AX386" s="8">
        <v>84.99</v>
      </c>
      <c r="AY386" s="5">
        <v>79.989999999999995</v>
      </c>
      <c r="AZ386" s="6">
        <f t="shared" si="245"/>
        <v>-5</v>
      </c>
      <c r="BA386" s="7">
        <f t="shared" si="246"/>
        <v>-5.9</v>
      </c>
      <c r="BB386" s="8">
        <v>79.989999999999995</v>
      </c>
      <c r="BC386" s="5">
        <v>79.989999999999995</v>
      </c>
      <c r="BD386" s="6">
        <f t="shared" si="247"/>
        <v>0</v>
      </c>
      <c r="BE386" s="7">
        <f t="shared" si="248"/>
        <v>0</v>
      </c>
      <c r="BF386" s="8">
        <v>79.989999999999995</v>
      </c>
      <c r="BG386" s="5">
        <v>79.989999999999995</v>
      </c>
      <c r="BH386" s="6">
        <f t="shared" si="249"/>
        <v>0</v>
      </c>
      <c r="BI386" s="7">
        <f t="shared" si="250"/>
        <v>0</v>
      </c>
      <c r="BJ386" s="8">
        <v>79.989999999999995</v>
      </c>
      <c r="BK386" s="5">
        <v>79.989999999999995</v>
      </c>
      <c r="BL386" s="6">
        <f t="shared" si="251"/>
        <v>0</v>
      </c>
      <c r="BM386" s="7">
        <f t="shared" si="252"/>
        <v>0</v>
      </c>
      <c r="BN386" s="8">
        <v>89.99</v>
      </c>
      <c r="BO386" s="5">
        <v>89.99</v>
      </c>
      <c r="BP386" s="6">
        <f t="shared" si="253"/>
        <v>0</v>
      </c>
      <c r="BQ386" s="7">
        <f t="shared" si="254"/>
        <v>0</v>
      </c>
      <c r="BR386" s="8">
        <v>79.989999999999995</v>
      </c>
      <c r="BS386" s="5">
        <v>79.989999999999995</v>
      </c>
      <c r="BT386" s="6">
        <f t="shared" si="255"/>
        <v>0</v>
      </c>
      <c r="BU386" s="7">
        <f t="shared" si="256"/>
        <v>0</v>
      </c>
      <c r="BV386">
        <f t="shared" si="258"/>
        <v>79.989999999999995</v>
      </c>
      <c r="BW386">
        <f t="shared" si="258"/>
        <v>79.989999999999995</v>
      </c>
      <c r="BX386">
        <f t="shared" si="259"/>
        <v>99.95</v>
      </c>
      <c r="BY386">
        <f t="shared" si="259"/>
        <v>99.95</v>
      </c>
      <c r="BZ386">
        <f t="shared" si="260"/>
        <v>86.46</v>
      </c>
      <c r="CA386">
        <f t="shared" si="260"/>
        <v>84.63</v>
      </c>
      <c r="CB386">
        <f t="shared" si="261"/>
        <v>6.36</v>
      </c>
      <c r="CC386">
        <f t="shared" si="261"/>
        <v>6.59</v>
      </c>
      <c r="CD386">
        <f t="shared" si="263"/>
        <v>19.96</v>
      </c>
      <c r="CE386">
        <f t="shared" si="263"/>
        <v>19.96</v>
      </c>
      <c r="CF386">
        <f t="shared" si="262"/>
        <v>23.1</v>
      </c>
      <c r="CG386">
        <f t="shared" si="262"/>
        <v>23.6</v>
      </c>
      <c r="CH386" s="20" t="b">
        <f t="shared" si="257"/>
        <v>1</v>
      </c>
    </row>
    <row r="387" spans="1:86" x14ac:dyDescent="0.25">
      <c r="A387" s="31" t="s">
        <v>467</v>
      </c>
      <c r="B387" s="31" t="s">
        <v>462</v>
      </c>
      <c r="C387" s="32">
        <v>10272</v>
      </c>
      <c r="D387" s="32" t="b">
        <f t="shared" si="222"/>
        <v>1</v>
      </c>
      <c r="E387" s="32" t="b">
        <f t="shared" si="222"/>
        <v>1</v>
      </c>
      <c r="F387" s="4">
        <v>269.99</v>
      </c>
      <c r="G387" s="5">
        <v>279.99</v>
      </c>
      <c r="H387" s="6">
        <f t="shared" si="223"/>
        <v>10</v>
      </c>
      <c r="I387" s="7">
        <f t="shared" si="224"/>
        <v>3.7</v>
      </c>
      <c r="J387" s="8">
        <v>269.99</v>
      </c>
      <c r="K387" s="5">
        <v>279.99</v>
      </c>
      <c r="L387" s="6">
        <f t="shared" si="225"/>
        <v>10</v>
      </c>
      <c r="M387" s="7">
        <f t="shared" si="226"/>
        <v>3.7</v>
      </c>
      <c r="N387" s="8">
        <v>269.99</v>
      </c>
      <c r="O387" s="5">
        <v>279.99</v>
      </c>
      <c r="P387" s="6">
        <f t="shared" si="227"/>
        <v>10</v>
      </c>
      <c r="Q387" s="7">
        <f t="shared" si="228"/>
        <v>3.7</v>
      </c>
      <c r="R387" s="8">
        <v>269.95</v>
      </c>
      <c r="S387" s="5">
        <v>279.95</v>
      </c>
      <c r="T387" s="6">
        <f t="shared" si="229"/>
        <v>10</v>
      </c>
      <c r="U387" s="7">
        <f t="shared" si="230"/>
        <v>3.7</v>
      </c>
      <c r="V387" s="8">
        <v>269.99</v>
      </c>
      <c r="W387" s="5">
        <v>279.99</v>
      </c>
      <c r="X387" s="6">
        <f t="shared" si="231"/>
        <v>10</v>
      </c>
      <c r="Y387" s="7">
        <f t="shared" si="232"/>
        <v>3.7</v>
      </c>
      <c r="Z387" s="8">
        <v>269.99</v>
      </c>
      <c r="AA387" s="5">
        <v>279.99</v>
      </c>
      <c r="AB387" s="6">
        <f t="shared" si="233"/>
        <v>10</v>
      </c>
      <c r="AC387" s="7">
        <f t="shared" si="234"/>
        <v>3.7</v>
      </c>
      <c r="AD387" s="8">
        <v>269.99</v>
      </c>
      <c r="AE387" s="5">
        <v>279.99</v>
      </c>
      <c r="AF387" s="6">
        <f t="shared" si="235"/>
        <v>10</v>
      </c>
      <c r="AG387" s="7">
        <f t="shared" si="236"/>
        <v>3.7</v>
      </c>
      <c r="AH387" s="8">
        <v>269.99</v>
      </c>
      <c r="AI387" s="5">
        <v>279.99</v>
      </c>
      <c r="AJ387" s="6">
        <f t="shared" si="237"/>
        <v>10</v>
      </c>
      <c r="AK387" s="7">
        <f t="shared" si="238"/>
        <v>3.7</v>
      </c>
      <c r="AL387" s="8">
        <v>269.99</v>
      </c>
      <c r="AM387" s="5">
        <v>279.99</v>
      </c>
      <c r="AN387" s="6">
        <f t="shared" si="239"/>
        <v>10</v>
      </c>
      <c r="AO387" s="7">
        <f t="shared" si="240"/>
        <v>3.7</v>
      </c>
      <c r="AP387" s="8">
        <v>269.99</v>
      </c>
      <c r="AQ387" s="5">
        <v>279.99</v>
      </c>
      <c r="AR387" s="6">
        <f t="shared" si="241"/>
        <v>10</v>
      </c>
      <c r="AS387" s="7">
        <f t="shared" si="242"/>
        <v>3.7</v>
      </c>
      <c r="AT387" s="8">
        <v>269.99</v>
      </c>
      <c r="AU387" s="5">
        <v>279.99</v>
      </c>
      <c r="AV387" s="6">
        <f t="shared" si="243"/>
        <v>10</v>
      </c>
      <c r="AW387" s="7">
        <f t="shared" si="244"/>
        <v>3.7</v>
      </c>
      <c r="AX387" s="8">
        <v>269.99</v>
      </c>
      <c r="AY387" s="5">
        <v>279.99</v>
      </c>
      <c r="AZ387" s="6">
        <f t="shared" si="245"/>
        <v>10</v>
      </c>
      <c r="BA387" s="7">
        <f t="shared" si="246"/>
        <v>3.7</v>
      </c>
      <c r="BB387" s="8">
        <v>269.99</v>
      </c>
      <c r="BC387" s="5">
        <v>279.99</v>
      </c>
      <c r="BD387" s="6">
        <f t="shared" si="247"/>
        <v>10</v>
      </c>
      <c r="BE387" s="7">
        <f t="shared" si="248"/>
        <v>3.7</v>
      </c>
      <c r="BF387" s="8">
        <v>269.99</v>
      </c>
      <c r="BG387" s="5">
        <v>279.99</v>
      </c>
      <c r="BH387" s="6">
        <f t="shared" si="249"/>
        <v>10</v>
      </c>
      <c r="BI387" s="7">
        <f t="shared" si="250"/>
        <v>3.7</v>
      </c>
      <c r="BJ387" s="8">
        <v>269.99</v>
      </c>
      <c r="BK387" s="5">
        <v>279.99</v>
      </c>
      <c r="BL387" s="6">
        <f t="shared" si="251"/>
        <v>10</v>
      </c>
      <c r="BM387" s="7">
        <f t="shared" si="252"/>
        <v>3.7</v>
      </c>
      <c r="BN387" s="8">
        <v>269.99</v>
      </c>
      <c r="BO387" s="5">
        <v>279.99</v>
      </c>
      <c r="BP387" s="6">
        <f t="shared" si="253"/>
        <v>10</v>
      </c>
      <c r="BQ387" s="7">
        <f t="shared" si="254"/>
        <v>3.7</v>
      </c>
      <c r="BR387" s="8">
        <v>269.99</v>
      </c>
      <c r="BS387" s="5">
        <v>279.99</v>
      </c>
      <c r="BT387" s="6">
        <f t="shared" si="255"/>
        <v>10</v>
      </c>
      <c r="BU387" s="7">
        <f t="shared" si="256"/>
        <v>3.7</v>
      </c>
      <c r="BV387">
        <f t="shared" si="258"/>
        <v>269.95</v>
      </c>
      <c r="BW387">
        <f t="shared" si="258"/>
        <v>279.95</v>
      </c>
      <c r="BX387">
        <f t="shared" si="259"/>
        <v>269.99</v>
      </c>
      <c r="BY387">
        <f t="shared" si="259"/>
        <v>279.99</v>
      </c>
      <c r="BZ387">
        <f t="shared" si="260"/>
        <v>269.99</v>
      </c>
      <c r="CA387">
        <f t="shared" si="260"/>
        <v>279.99</v>
      </c>
      <c r="CB387">
        <f t="shared" si="261"/>
        <v>0.01</v>
      </c>
      <c r="CC387">
        <f t="shared" si="261"/>
        <v>0.01</v>
      </c>
      <c r="CD387">
        <f t="shared" si="263"/>
        <v>0.04</v>
      </c>
      <c r="CE387">
        <f t="shared" si="263"/>
        <v>0.04</v>
      </c>
      <c r="CF387">
        <f t="shared" si="262"/>
        <v>0</v>
      </c>
      <c r="CG387">
        <f t="shared" si="262"/>
        <v>0</v>
      </c>
      <c r="CH387" s="20" t="b">
        <f t="shared" si="257"/>
        <v>1</v>
      </c>
    </row>
    <row r="388" spans="1:86" x14ac:dyDescent="0.25">
      <c r="A388" s="31" t="s">
        <v>468</v>
      </c>
      <c r="B388" s="31" t="s">
        <v>462</v>
      </c>
      <c r="C388" s="32">
        <v>10273</v>
      </c>
      <c r="D388" s="32" t="b">
        <f t="shared" si="222"/>
        <v>1</v>
      </c>
      <c r="E388" s="32" t="b">
        <f t="shared" si="222"/>
        <v>1</v>
      </c>
      <c r="F388" s="4">
        <v>229.99</v>
      </c>
      <c r="G388" s="5">
        <v>249.99</v>
      </c>
      <c r="H388" s="6">
        <f t="shared" si="223"/>
        <v>20</v>
      </c>
      <c r="I388" s="7">
        <f t="shared" si="224"/>
        <v>8.6999999999999993</v>
      </c>
      <c r="J388" s="8">
        <v>229.99</v>
      </c>
      <c r="K388" s="5">
        <v>249.99</v>
      </c>
      <c r="L388" s="6">
        <f t="shared" si="225"/>
        <v>20</v>
      </c>
      <c r="M388" s="7">
        <f t="shared" si="226"/>
        <v>8.6999999999999993</v>
      </c>
      <c r="N388" s="8">
        <v>229.99</v>
      </c>
      <c r="O388" s="5">
        <v>249.99</v>
      </c>
      <c r="P388" s="6">
        <f t="shared" si="227"/>
        <v>20</v>
      </c>
      <c r="Q388" s="7">
        <f t="shared" si="228"/>
        <v>8.6999999999999993</v>
      </c>
      <c r="R388" s="8">
        <v>229.95</v>
      </c>
      <c r="S388" s="5">
        <v>249.95</v>
      </c>
      <c r="T388" s="6">
        <f t="shared" si="229"/>
        <v>20</v>
      </c>
      <c r="U388" s="7">
        <f t="shared" si="230"/>
        <v>8.6999999999999993</v>
      </c>
      <c r="V388" s="8">
        <v>229.99</v>
      </c>
      <c r="W388" s="5">
        <v>249.99</v>
      </c>
      <c r="X388" s="6">
        <f t="shared" si="231"/>
        <v>20</v>
      </c>
      <c r="Y388" s="7">
        <f t="shared" si="232"/>
        <v>8.6999999999999993</v>
      </c>
      <c r="Z388" s="8">
        <v>229.99</v>
      </c>
      <c r="AA388" s="5">
        <v>249.99</v>
      </c>
      <c r="AB388" s="6">
        <f t="shared" si="233"/>
        <v>20</v>
      </c>
      <c r="AC388" s="7">
        <f t="shared" si="234"/>
        <v>8.6999999999999993</v>
      </c>
      <c r="AD388" s="8">
        <v>229.99</v>
      </c>
      <c r="AE388" s="5">
        <v>249.99</v>
      </c>
      <c r="AF388" s="6">
        <f t="shared" si="235"/>
        <v>20</v>
      </c>
      <c r="AG388" s="7">
        <f t="shared" si="236"/>
        <v>8.6999999999999993</v>
      </c>
      <c r="AH388" s="8">
        <v>229.99</v>
      </c>
      <c r="AI388" s="5">
        <v>249.99</v>
      </c>
      <c r="AJ388" s="6">
        <f t="shared" si="237"/>
        <v>20</v>
      </c>
      <c r="AK388" s="7">
        <f t="shared" si="238"/>
        <v>8.6999999999999993</v>
      </c>
      <c r="AL388" s="8">
        <v>229.99</v>
      </c>
      <c r="AM388" s="5">
        <v>249.99</v>
      </c>
      <c r="AN388" s="6">
        <f t="shared" si="239"/>
        <v>20</v>
      </c>
      <c r="AO388" s="7">
        <f t="shared" si="240"/>
        <v>8.6999999999999993</v>
      </c>
      <c r="AP388" s="8">
        <v>229.99</v>
      </c>
      <c r="AQ388" s="5">
        <v>249.99</v>
      </c>
      <c r="AR388" s="6">
        <f t="shared" si="241"/>
        <v>20</v>
      </c>
      <c r="AS388" s="7">
        <f t="shared" si="242"/>
        <v>8.6999999999999993</v>
      </c>
      <c r="AT388" s="8">
        <v>229.99</v>
      </c>
      <c r="AU388" s="5">
        <v>249.99</v>
      </c>
      <c r="AV388" s="6">
        <f t="shared" si="243"/>
        <v>20</v>
      </c>
      <c r="AW388" s="7">
        <f t="shared" si="244"/>
        <v>8.6999999999999993</v>
      </c>
      <c r="AX388" s="8">
        <v>229.99</v>
      </c>
      <c r="AY388" s="5">
        <v>249.99</v>
      </c>
      <c r="AZ388" s="6">
        <f t="shared" si="245"/>
        <v>20</v>
      </c>
      <c r="BA388" s="7">
        <f t="shared" si="246"/>
        <v>8.6999999999999993</v>
      </c>
      <c r="BB388" s="8">
        <v>229.99</v>
      </c>
      <c r="BC388" s="5">
        <v>249.99</v>
      </c>
      <c r="BD388" s="6">
        <f t="shared" si="247"/>
        <v>20</v>
      </c>
      <c r="BE388" s="7">
        <f t="shared" si="248"/>
        <v>8.6999999999999993</v>
      </c>
      <c r="BF388" s="8">
        <v>229.99</v>
      </c>
      <c r="BG388" s="5">
        <v>249.99</v>
      </c>
      <c r="BH388" s="6">
        <f t="shared" si="249"/>
        <v>20</v>
      </c>
      <c r="BI388" s="7">
        <f t="shared" si="250"/>
        <v>8.6999999999999993</v>
      </c>
      <c r="BJ388" s="8">
        <v>229.99</v>
      </c>
      <c r="BK388" s="5">
        <v>249.99</v>
      </c>
      <c r="BL388" s="6">
        <f t="shared" si="251"/>
        <v>20</v>
      </c>
      <c r="BM388" s="7">
        <f t="shared" si="252"/>
        <v>8.6999999999999993</v>
      </c>
      <c r="BN388" s="8">
        <v>229.99</v>
      </c>
      <c r="BO388" s="5">
        <v>249.97</v>
      </c>
      <c r="BP388" s="6">
        <f t="shared" si="253"/>
        <v>19.97999999999999</v>
      </c>
      <c r="BQ388" s="7">
        <f t="shared" si="254"/>
        <v>8.6999999999999993</v>
      </c>
      <c r="BR388" s="8">
        <v>229.99</v>
      </c>
      <c r="BS388" s="5">
        <v>249.99</v>
      </c>
      <c r="BT388" s="6">
        <f t="shared" si="255"/>
        <v>20</v>
      </c>
      <c r="BU388" s="7">
        <f t="shared" si="256"/>
        <v>8.6999999999999993</v>
      </c>
      <c r="BV388">
        <f t="shared" si="258"/>
        <v>229.95</v>
      </c>
      <c r="BW388">
        <f t="shared" si="258"/>
        <v>249.95</v>
      </c>
      <c r="BX388">
        <f t="shared" si="259"/>
        <v>229.99</v>
      </c>
      <c r="BY388">
        <f t="shared" si="259"/>
        <v>249.99</v>
      </c>
      <c r="BZ388">
        <f t="shared" si="260"/>
        <v>229.99</v>
      </c>
      <c r="CA388">
        <f t="shared" si="260"/>
        <v>249.99</v>
      </c>
      <c r="CB388">
        <f t="shared" si="261"/>
        <v>0.01</v>
      </c>
      <c r="CC388">
        <f t="shared" si="261"/>
        <v>0.01</v>
      </c>
      <c r="CD388">
        <f t="shared" si="263"/>
        <v>0.04</v>
      </c>
      <c r="CE388">
        <f t="shared" si="263"/>
        <v>0.04</v>
      </c>
      <c r="CF388">
        <f t="shared" si="262"/>
        <v>0</v>
      </c>
      <c r="CG388">
        <f t="shared" si="262"/>
        <v>0</v>
      </c>
      <c r="CH388" s="20" t="b">
        <f t="shared" si="257"/>
        <v>1</v>
      </c>
    </row>
    <row r="389" spans="1:86" x14ac:dyDescent="0.25">
      <c r="A389" s="31" t="s">
        <v>469</v>
      </c>
      <c r="B389" s="31" t="s">
        <v>462</v>
      </c>
      <c r="C389" s="32">
        <v>10274</v>
      </c>
      <c r="D389" s="32" t="b">
        <f t="shared" ref="D389:E441" si="264">IF(AND(F389&lt;&gt;"",J389&lt;&gt;"",N389&lt;&gt;"",R389&lt;&gt;"",V389&lt;&gt;"",Z389&lt;&gt;"",AD389&lt;&gt;"",AH389&lt;&gt;"",AL389&lt;&gt;"",AP389&lt;&gt;"",AT389&lt;&gt;"",AX389&lt;&gt;"",BB389&lt;&gt;"",BF389&lt;&gt;"",BJ389&lt;&gt;"",BN389&lt;&gt;"",BR389&lt;&gt;""),TRUE,FALSE)</f>
        <v>1</v>
      </c>
      <c r="E389" s="32" t="b">
        <f t="shared" si="264"/>
        <v>1</v>
      </c>
      <c r="F389" s="4">
        <v>199.99</v>
      </c>
      <c r="G389" s="5">
        <v>199.99</v>
      </c>
      <c r="H389" s="6">
        <f t="shared" ref="H389:H451" si="265">IF(AND(F389&gt;0,G389&gt;0),G389-F389,"")</f>
        <v>0</v>
      </c>
      <c r="I389" s="7">
        <f t="shared" ref="I389:I451" si="266">IF(AND(F389&gt;0,G389&gt;0),ROUND(100*(G389/F389-1),1),"")</f>
        <v>0</v>
      </c>
      <c r="J389" s="8">
        <v>199.99</v>
      </c>
      <c r="K389" s="5">
        <v>199.99</v>
      </c>
      <c r="L389" s="6">
        <f t="shared" ref="L389:L451" si="267">IF(AND(J389&gt;0,K389&gt;0),K389-J389,"")</f>
        <v>0</v>
      </c>
      <c r="M389" s="7">
        <f t="shared" ref="M389:M451" si="268">IF(AND(J389&gt;0,K389&gt;0),ROUND(100*(K389/J389-1),1),"")</f>
        <v>0</v>
      </c>
      <c r="N389" s="8">
        <v>199.99</v>
      </c>
      <c r="O389" s="5">
        <v>199.99</v>
      </c>
      <c r="P389" s="6">
        <f t="shared" ref="P389:P451" si="269">IF(AND(N389&gt;0,O389&gt;0),O389-N389,"")</f>
        <v>0</v>
      </c>
      <c r="Q389" s="7">
        <f t="shared" ref="Q389:Q451" si="270">IF(AND(N389&gt;0,O389&gt;0),ROUND(100*(O389/N389-1),1),"")</f>
        <v>0</v>
      </c>
      <c r="R389" s="8">
        <v>199.95</v>
      </c>
      <c r="S389" s="5">
        <v>199.95</v>
      </c>
      <c r="T389" s="6">
        <f t="shared" ref="T389:T451" si="271">IF(AND(R389&gt;0,S389&gt;0),S389-R389,"")</f>
        <v>0</v>
      </c>
      <c r="U389" s="7">
        <f t="shared" ref="U389:U451" si="272">IF(AND(R389&gt;0,S389&gt;0),ROUND(100*(S389/R389-1),1),"")</f>
        <v>0</v>
      </c>
      <c r="V389" s="8">
        <v>199.99</v>
      </c>
      <c r="W389" s="5">
        <v>199.99</v>
      </c>
      <c r="X389" s="6">
        <f t="shared" ref="X389:X451" si="273">IF(AND(V389&gt;0,W389&gt;0),W389-V389,"")</f>
        <v>0</v>
      </c>
      <c r="Y389" s="7">
        <f t="shared" ref="Y389:Y451" si="274">IF(AND(V389&gt;0,W389&gt;0),ROUND(100*(W389/V389-1),1),"")</f>
        <v>0</v>
      </c>
      <c r="Z389" s="8">
        <v>199.99</v>
      </c>
      <c r="AA389" s="5">
        <v>199.99</v>
      </c>
      <c r="AB389" s="6">
        <f t="shared" ref="AB389:AB451" si="275">IF(AND(Z389&gt;0,AA389&gt;0),AA389-Z389,"")</f>
        <v>0</v>
      </c>
      <c r="AC389" s="7">
        <f t="shared" ref="AC389:AC451" si="276">IF(AND(Z389&gt;0,AA389&gt;0),ROUND(100*(AA389/Z389-1),1),"")</f>
        <v>0</v>
      </c>
      <c r="AD389" s="8">
        <v>199.99</v>
      </c>
      <c r="AE389" s="5">
        <v>199.99</v>
      </c>
      <c r="AF389" s="6">
        <f t="shared" ref="AF389:AF451" si="277">IF(AND(AD389&gt;0,AE389&gt;0),AE389-AD389,"")</f>
        <v>0</v>
      </c>
      <c r="AG389" s="7">
        <f t="shared" ref="AG389:AG451" si="278">IF(AND(AD389&gt;0,AE389&gt;0),ROUND(100*(AE389/AD389-1),1),"")</f>
        <v>0</v>
      </c>
      <c r="AH389" s="8">
        <v>199.99</v>
      </c>
      <c r="AI389" s="5">
        <v>199.99</v>
      </c>
      <c r="AJ389" s="6">
        <f t="shared" ref="AJ389:AJ451" si="279">IF(AND(AH389&gt;0,AI389&gt;0),AI389-AH389,"")</f>
        <v>0</v>
      </c>
      <c r="AK389" s="7">
        <f t="shared" ref="AK389:AK451" si="280">IF(AND(AH389&gt;0,AI389&gt;0),ROUND(100*(AI389/AH389-1),1),"")</f>
        <v>0</v>
      </c>
      <c r="AL389" s="8">
        <v>199.99</v>
      </c>
      <c r="AM389" s="5">
        <v>199.99</v>
      </c>
      <c r="AN389" s="6">
        <f t="shared" ref="AN389:AN451" si="281">IF(AND(AL389&gt;0,AM389&gt;0),AM389-AL389,"")</f>
        <v>0</v>
      </c>
      <c r="AO389" s="7">
        <f t="shared" ref="AO389:AO451" si="282">IF(AND(AL389&gt;0,AM389&gt;0),ROUND(100*(AM389/AL389-1),1),"")</f>
        <v>0</v>
      </c>
      <c r="AP389" s="8">
        <v>199.99</v>
      </c>
      <c r="AQ389" s="5">
        <v>199.99</v>
      </c>
      <c r="AR389" s="6">
        <f t="shared" ref="AR389:AR451" si="283">IF(AND(AP389&gt;0,AQ389&gt;0),AQ389-AP389,"")</f>
        <v>0</v>
      </c>
      <c r="AS389" s="7">
        <f t="shared" ref="AS389:AS451" si="284">IF(AND(AP389&gt;0,AQ389&gt;0),ROUND(100*(AQ389/AP389-1),1),"")</f>
        <v>0</v>
      </c>
      <c r="AT389" s="8">
        <v>199.99</v>
      </c>
      <c r="AU389" s="5">
        <v>199.99</v>
      </c>
      <c r="AV389" s="6">
        <f t="shared" ref="AV389:AV451" si="285">IF(AND(AT389&gt;0,AU389&gt;0),AU389-AT389,"")</f>
        <v>0</v>
      </c>
      <c r="AW389" s="7">
        <f t="shared" ref="AW389:AW451" si="286">IF(AND(AT389&gt;0,AU389&gt;0),ROUND(100*(AU389/AT389-1),1),"")</f>
        <v>0</v>
      </c>
      <c r="AX389" s="8">
        <v>199.99</v>
      </c>
      <c r="AY389" s="5">
        <v>199.99</v>
      </c>
      <c r="AZ389" s="6">
        <f t="shared" ref="AZ389:AZ451" si="287">IF(AND(AX389&gt;0,AY389&gt;0),AY389-AX389,"")</f>
        <v>0</v>
      </c>
      <c r="BA389" s="7">
        <f t="shared" ref="BA389:BA451" si="288">IF(AND(AX389&gt;0,AY389&gt;0),ROUND(100*(AY389/AX389-1),1),"")</f>
        <v>0</v>
      </c>
      <c r="BB389" s="8">
        <v>199.99</v>
      </c>
      <c r="BC389" s="5">
        <v>199.99</v>
      </c>
      <c r="BD389" s="6">
        <f t="shared" ref="BD389:BD451" si="289">IF(AND(BB389&gt;0,BC389&gt;0),BC389-BB389,"")</f>
        <v>0</v>
      </c>
      <c r="BE389" s="7">
        <f t="shared" ref="BE389:BE451" si="290">IF(AND(BB389&gt;0,BC389&gt;0),ROUND(100*(BC389/BB389-1),1),"")</f>
        <v>0</v>
      </c>
      <c r="BF389" s="8">
        <v>199.99</v>
      </c>
      <c r="BG389" s="5">
        <v>199.99</v>
      </c>
      <c r="BH389" s="6">
        <f t="shared" ref="BH389:BH451" si="291">IF(AND(BF389&gt;0,BG389&gt;0),BG389-BF389,"")</f>
        <v>0</v>
      </c>
      <c r="BI389" s="7">
        <f t="shared" ref="BI389:BI451" si="292">IF(AND(BF389&gt;0,BG389&gt;0),ROUND(100*(BG389/BF389-1),1),"")</f>
        <v>0</v>
      </c>
      <c r="BJ389" s="8">
        <v>199.99</v>
      </c>
      <c r="BK389" s="5">
        <v>199.99</v>
      </c>
      <c r="BL389" s="6">
        <f t="shared" ref="BL389:BL451" si="293">IF(AND(BJ389&gt;0,BK389&gt;0),BK389-BJ389,"")</f>
        <v>0</v>
      </c>
      <c r="BM389" s="7">
        <f t="shared" ref="BM389:BM451" si="294">IF(AND(BJ389&gt;0,BK389&gt;0),ROUND(100*(BK389/BJ389-1),1),"")</f>
        <v>0</v>
      </c>
      <c r="BN389" s="8">
        <v>199.99</v>
      </c>
      <c r="BO389" s="5">
        <v>199.99</v>
      </c>
      <c r="BP389" s="6">
        <f t="shared" ref="BP389:BP451" si="295">IF(AND(BN389&gt;0,BO389&gt;0),BO389-BN389,"")</f>
        <v>0</v>
      </c>
      <c r="BQ389" s="7">
        <f t="shared" ref="BQ389:BQ451" si="296">IF(AND(BN389&gt;0,BO389&gt;0),ROUND(100*(BO389/BN389-1),1),"")</f>
        <v>0</v>
      </c>
      <c r="BR389" s="8">
        <v>199.99</v>
      </c>
      <c r="BS389" s="5">
        <v>199.99</v>
      </c>
      <c r="BT389" s="6">
        <f t="shared" ref="BT389:BT451" si="297">IF(AND(BR389&gt;0,BS389&gt;0),BS389-BR389,"")</f>
        <v>0</v>
      </c>
      <c r="BU389" s="7">
        <f t="shared" ref="BU389:BU451" si="298">IF(AND(BR389&gt;0,BS389&gt;0),ROUND(100*(BS389/BR389-1),1),"")</f>
        <v>0</v>
      </c>
      <c r="BV389">
        <f t="shared" si="258"/>
        <v>199.95</v>
      </c>
      <c r="BW389">
        <f t="shared" si="258"/>
        <v>199.95</v>
      </c>
      <c r="BX389">
        <f t="shared" si="259"/>
        <v>199.99</v>
      </c>
      <c r="BY389">
        <f t="shared" si="259"/>
        <v>199.99</v>
      </c>
      <c r="BZ389">
        <f t="shared" si="260"/>
        <v>199.99</v>
      </c>
      <c r="CA389">
        <f t="shared" si="260"/>
        <v>199.99</v>
      </c>
      <c r="CB389">
        <f t="shared" si="261"/>
        <v>0.01</v>
      </c>
      <c r="CC389">
        <f t="shared" si="261"/>
        <v>0.01</v>
      </c>
      <c r="CD389">
        <f t="shared" si="263"/>
        <v>0.04</v>
      </c>
      <c r="CE389">
        <f t="shared" si="263"/>
        <v>0.04</v>
      </c>
      <c r="CF389">
        <f t="shared" si="262"/>
        <v>0</v>
      </c>
      <c r="CG389">
        <f t="shared" si="262"/>
        <v>0</v>
      </c>
      <c r="CH389" s="20" t="b">
        <f t="shared" ref="CH389:CH451" si="299">IF(AND(BW389=BV389,BY389=BX389,CA389=BZ389),FALSE,TRUE)</f>
        <v>0</v>
      </c>
    </row>
    <row r="390" spans="1:86" x14ac:dyDescent="0.25">
      <c r="A390" s="31" t="s">
        <v>470</v>
      </c>
      <c r="B390" s="31" t="s">
        <v>462</v>
      </c>
      <c r="C390" s="32">
        <v>10278</v>
      </c>
      <c r="D390" s="32" t="b">
        <f t="shared" si="264"/>
        <v>1</v>
      </c>
      <c r="E390" s="32" t="b">
        <f t="shared" si="264"/>
        <v>1</v>
      </c>
      <c r="F390" s="4">
        <v>179.99</v>
      </c>
      <c r="G390" s="5">
        <v>179.99</v>
      </c>
      <c r="H390" s="6">
        <f t="shared" si="265"/>
        <v>0</v>
      </c>
      <c r="I390" s="7">
        <f t="shared" si="266"/>
        <v>0</v>
      </c>
      <c r="J390" s="8">
        <v>179.99</v>
      </c>
      <c r="K390" s="5">
        <v>179.99</v>
      </c>
      <c r="L390" s="6">
        <f t="shared" si="267"/>
        <v>0</v>
      </c>
      <c r="M390" s="7">
        <f t="shared" si="268"/>
        <v>0</v>
      </c>
      <c r="N390" s="8">
        <v>179.99</v>
      </c>
      <c r="O390" s="5">
        <v>179.99</v>
      </c>
      <c r="P390" s="6">
        <f t="shared" si="269"/>
        <v>0</v>
      </c>
      <c r="Q390" s="7">
        <f t="shared" si="270"/>
        <v>0</v>
      </c>
      <c r="R390" s="8">
        <v>179.95</v>
      </c>
      <c r="S390" s="5">
        <v>179.95</v>
      </c>
      <c r="T390" s="6">
        <f t="shared" si="271"/>
        <v>0</v>
      </c>
      <c r="U390" s="7">
        <f t="shared" si="272"/>
        <v>0</v>
      </c>
      <c r="V390" s="8">
        <v>179.99</v>
      </c>
      <c r="W390" s="5">
        <v>179.99</v>
      </c>
      <c r="X390" s="6">
        <f t="shared" si="273"/>
        <v>0</v>
      </c>
      <c r="Y390" s="7">
        <f t="shared" si="274"/>
        <v>0</v>
      </c>
      <c r="Z390" s="8">
        <v>179.99</v>
      </c>
      <c r="AA390" s="5">
        <v>179.99</v>
      </c>
      <c r="AB390" s="6">
        <f t="shared" si="275"/>
        <v>0</v>
      </c>
      <c r="AC390" s="7">
        <f t="shared" si="276"/>
        <v>0</v>
      </c>
      <c r="AD390" s="8">
        <v>179.99</v>
      </c>
      <c r="AE390" s="5">
        <v>179.99</v>
      </c>
      <c r="AF390" s="6">
        <f t="shared" si="277"/>
        <v>0</v>
      </c>
      <c r="AG390" s="7">
        <f t="shared" si="278"/>
        <v>0</v>
      </c>
      <c r="AH390" s="8">
        <v>179.99</v>
      </c>
      <c r="AI390" s="5">
        <v>179.99</v>
      </c>
      <c r="AJ390" s="6">
        <f t="shared" si="279"/>
        <v>0</v>
      </c>
      <c r="AK390" s="7">
        <f t="shared" si="280"/>
        <v>0</v>
      </c>
      <c r="AL390" s="8">
        <v>179.99</v>
      </c>
      <c r="AM390" s="5">
        <v>179.99</v>
      </c>
      <c r="AN390" s="6">
        <f t="shared" si="281"/>
        <v>0</v>
      </c>
      <c r="AO390" s="7">
        <f t="shared" si="282"/>
        <v>0</v>
      </c>
      <c r="AP390" s="8">
        <v>179.99</v>
      </c>
      <c r="AQ390" s="5">
        <v>179.99</v>
      </c>
      <c r="AR390" s="6">
        <f t="shared" si="283"/>
        <v>0</v>
      </c>
      <c r="AS390" s="7">
        <f t="shared" si="284"/>
        <v>0</v>
      </c>
      <c r="AT390" s="8">
        <v>179.99</v>
      </c>
      <c r="AU390" s="5">
        <v>179.99</v>
      </c>
      <c r="AV390" s="6">
        <f t="shared" si="285"/>
        <v>0</v>
      </c>
      <c r="AW390" s="7">
        <f t="shared" si="286"/>
        <v>0</v>
      </c>
      <c r="AX390" s="8">
        <v>179.99</v>
      </c>
      <c r="AY390" s="5">
        <v>179.99</v>
      </c>
      <c r="AZ390" s="6">
        <f t="shared" si="287"/>
        <v>0</v>
      </c>
      <c r="BA390" s="7">
        <f t="shared" si="288"/>
        <v>0</v>
      </c>
      <c r="BB390" s="8">
        <v>179.99</v>
      </c>
      <c r="BC390" s="5">
        <v>179.99</v>
      </c>
      <c r="BD390" s="6">
        <f t="shared" si="289"/>
        <v>0</v>
      </c>
      <c r="BE390" s="7">
        <f t="shared" si="290"/>
        <v>0</v>
      </c>
      <c r="BF390" s="8">
        <v>179.99</v>
      </c>
      <c r="BG390" s="5">
        <v>179.99</v>
      </c>
      <c r="BH390" s="6">
        <f t="shared" si="291"/>
        <v>0</v>
      </c>
      <c r="BI390" s="7">
        <f t="shared" si="292"/>
        <v>0</v>
      </c>
      <c r="BJ390" s="8">
        <v>179.99</v>
      </c>
      <c r="BK390" s="5">
        <v>179.99</v>
      </c>
      <c r="BL390" s="6">
        <f t="shared" si="293"/>
        <v>0</v>
      </c>
      <c r="BM390" s="7">
        <f t="shared" si="294"/>
        <v>0</v>
      </c>
      <c r="BN390" s="8">
        <v>179.99</v>
      </c>
      <c r="BO390" s="5">
        <v>179.99</v>
      </c>
      <c r="BP390" s="6">
        <f t="shared" si="295"/>
        <v>0</v>
      </c>
      <c r="BQ390" s="7">
        <f t="shared" si="296"/>
        <v>0</v>
      </c>
      <c r="BR390" s="8">
        <v>179.99</v>
      </c>
      <c r="BS390" s="5">
        <v>179.99</v>
      </c>
      <c r="BT390" s="6">
        <f t="shared" si="297"/>
        <v>0</v>
      </c>
      <c r="BU390" s="7">
        <f t="shared" si="298"/>
        <v>0</v>
      </c>
      <c r="BV390">
        <f t="shared" si="258"/>
        <v>179.95</v>
      </c>
      <c r="BW390">
        <f t="shared" si="258"/>
        <v>179.95</v>
      </c>
      <c r="BX390">
        <f t="shared" si="259"/>
        <v>179.99</v>
      </c>
      <c r="BY390">
        <f t="shared" si="259"/>
        <v>179.99</v>
      </c>
      <c r="BZ390">
        <f t="shared" si="260"/>
        <v>179.99</v>
      </c>
      <c r="CA390">
        <f t="shared" si="260"/>
        <v>179.99</v>
      </c>
      <c r="CB390">
        <f t="shared" si="261"/>
        <v>0.01</v>
      </c>
      <c r="CC390">
        <f t="shared" si="261"/>
        <v>0.01</v>
      </c>
      <c r="CD390">
        <f t="shared" si="263"/>
        <v>0.04</v>
      </c>
      <c r="CE390">
        <f t="shared" si="263"/>
        <v>0.04</v>
      </c>
      <c r="CF390">
        <f t="shared" si="262"/>
        <v>0</v>
      </c>
      <c r="CG390">
        <f t="shared" si="262"/>
        <v>0</v>
      </c>
      <c r="CH390" s="20" t="b">
        <f t="shared" si="299"/>
        <v>0</v>
      </c>
    </row>
    <row r="391" spans="1:86" x14ac:dyDescent="0.25">
      <c r="A391" s="31" t="s">
        <v>471</v>
      </c>
      <c r="B391" s="31" t="s">
        <v>462</v>
      </c>
      <c r="C391" s="32">
        <v>10280</v>
      </c>
      <c r="D391" s="32" t="b">
        <f t="shared" si="264"/>
        <v>1</v>
      </c>
      <c r="E391" s="32" t="b">
        <f t="shared" si="264"/>
        <v>1</v>
      </c>
      <c r="F391" s="4">
        <v>59.99</v>
      </c>
      <c r="G391" s="5">
        <v>49.99</v>
      </c>
      <c r="H391" s="6">
        <f t="shared" si="265"/>
        <v>-10</v>
      </c>
      <c r="I391" s="7">
        <f t="shared" si="266"/>
        <v>-16.7</v>
      </c>
      <c r="J391" s="8">
        <v>49.99</v>
      </c>
      <c r="K391" s="5">
        <v>49.99</v>
      </c>
      <c r="L391" s="6">
        <f t="shared" si="267"/>
        <v>0</v>
      </c>
      <c r="M391" s="7">
        <f t="shared" si="268"/>
        <v>0</v>
      </c>
      <c r="N391" s="8">
        <v>59.99</v>
      </c>
      <c r="O391" s="5">
        <v>57.99</v>
      </c>
      <c r="P391" s="6">
        <f t="shared" si="269"/>
        <v>-2</v>
      </c>
      <c r="Q391" s="7">
        <f t="shared" si="270"/>
        <v>-3.3</v>
      </c>
      <c r="R391" s="8">
        <v>59.95</v>
      </c>
      <c r="S391" s="5">
        <v>59.95</v>
      </c>
      <c r="T391" s="6">
        <f t="shared" si="271"/>
        <v>0</v>
      </c>
      <c r="U391" s="7">
        <f t="shared" si="272"/>
        <v>0</v>
      </c>
      <c r="V391" s="8">
        <v>49.99</v>
      </c>
      <c r="W391" s="5">
        <v>49.99</v>
      </c>
      <c r="X391" s="6">
        <f t="shared" si="273"/>
        <v>0</v>
      </c>
      <c r="Y391" s="7">
        <f t="shared" si="274"/>
        <v>0</v>
      </c>
      <c r="Z391" s="8">
        <v>59.99</v>
      </c>
      <c r="AA391" s="5">
        <v>59.99</v>
      </c>
      <c r="AB391" s="6">
        <f t="shared" si="275"/>
        <v>0</v>
      </c>
      <c r="AC391" s="7">
        <f t="shared" si="276"/>
        <v>0</v>
      </c>
      <c r="AD391" s="8">
        <v>52.99</v>
      </c>
      <c r="AE391" s="5">
        <v>49.99</v>
      </c>
      <c r="AF391" s="6">
        <f t="shared" si="277"/>
        <v>-3</v>
      </c>
      <c r="AG391" s="7">
        <f t="shared" si="278"/>
        <v>-5.7</v>
      </c>
      <c r="AH391" s="8">
        <v>49.99</v>
      </c>
      <c r="AI391" s="5">
        <v>49.99</v>
      </c>
      <c r="AJ391" s="6">
        <f t="shared" si="279"/>
        <v>0</v>
      </c>
      <c r="AK391" s="7">
        <f t="shared" si="280"/>
        <v>0</v>
      </c>
      <c r="AL391" s="8">
        <v>59.99</v>
      </c>
      <c r="AM391" s="5">
        <v>57.99</v>
      </c>
      <c r="AN391" s="6">
        <f t="shared" si="281"/>
        <v>-2</v>
      </c>
      <c r="AO391" s="7">
        <f t="shared" si="282"/>
        <v>-3.3</v>
      </c>
      <c r="AP391" s="8">
        <v>59.99</v>
      </c>
      <c r="AQ391" s="5">
        <v>57.99</v>
      </c>
      <c r="AR391" s="6">
        <f t="shared" si="283"/>
        <v>-2</v>
      </c>
      <c r="AS391" s="7">
        <f t="shared" si="284"/>
        <v>-3.3</v>
      </c>
      <c r="AT391" s="8">
        <v>59.99</v>
      </c>
      <c r="AU391" s="5">
        <v>49.99</v>
      </c>
      <c r="AV391" s="6">
        <f t="shared" si="285"/>
        <v>-10</v>
      </c>
      <c r="AW391" s="7">
        <f t="shared" si="286"/>
        <v>-16.7</v>
      </c>
      <c r="AX391" s="8">
        <v>59.99</v>
      </c>
      <c r="AY391" s="5">
        <v>49.99</v>
      </c>
      <c r="AZ391" s="6">
        <f t="shared" si="287"/>
        <v>-10</v>
      </c>
      <c r="BA391" s="7">
        <f t="shared" si="288"/>
        <v>-16.7</v>
      </c>
      <c r="BB391" s="8">
        <v>49.99</v>
      </c>
      <c r="BC391" s="5">
        <v>49.99</v>
      </c>
      <c r="BD391" s="6">
        <f t="shared" si="289"/>
        <v>0</v>
      </c>
      <c r="BE391" s="7">
        <f t="shared" si="290"/>
        <v>0</v>
      </c>
      <c r="BF391" s="8">
        <v>49.99</v>
      </c>
      <c r="BG391" s="5">
        <v>49.99</v>
      </c>
      <c r="BH391" s="6">
        <f t="shared" si="291"/>
        <v>0</v>
      </c>
      <c r="BI391" s="7">
        <f t="shared" si="292"/>
        <v>0</v>
      </c>
      <c r="BJ391" s="8">
        <v>50.99</v>
      </c>
      <c r="BK391" s="5">
        <v>49.99</v>
      </c>
      <c r="BL391" s="6">
        <f t="shared" si="293"/>
        <v>-1</v>
      </c>
      <c r="BM391" s="7">
        <f t="shared" si="294"/>
        <v>-2</v>
      </c>
      <c r="BN391" s="8">
        <v>54.99</v>
      </c>
      <c r="BO391" s="5">
        <v>54.99</v>
      </c>
      <c r="BP391" s="6">
        <f t="shared" si="295"/>
        <v>0</v>
      </c>
      <c r="BQ391" s="7">
        <f t="shared" si="296"/>
        <v>0</v>
      </c>
      <c r="BR391" s="8">
        <v>49.99</v>
      </c>
      <c r="BS391" s="5">
        <v>49.99</v>
      </c>
      <c r="BT391" s="6">
        <f t="shared" si="297"/>
        <v>0</v>
      </c>
      <c r="BU391" s="7">
        <f t="shared" si="298"/>
        <v>0</v>
      </c>
      <c r="BV391">
        <f t="shared" si="258"/>
        <v>49.99</v>
      </c>
      <c r="BW391">
        <f t="shared" si="258"/>
        <v>49.99</v>
      </c>
      <c r="BX391">
        <f t="shared" si="259"/>
        <v>59.99</v>
      </c>
      <c r="BY391">
        <f t="shared" si="259"/>
        <v>59.99</v>
      </c>
      <c r="BZ391">
        <f t="shared" si="260"/>
        <v>55.22</v>
      </c>
      <c r="CA391">
        <f t="shared" si="260"/>
        <v>52.87</v>
      </c>
      <c r="CB391">
        <f t="shared" si="261"/>
        <v>4.66</v>
      </c>
      <c r="CC391">
        <f t="shared" si="261"/>
        <v>4.0199999999999996</v>
      </c>
      <c r="CD391">
        <f t="shared" si="263"/>
        <v>10</v>
      </c>
      <c r="CE391">
        <f t="shared" si="263"/>
        <v>10</v>
      </c>
      <c r="CF391">
        <f t="shared" si="262"/>
        <v>18.100000000000001</v>
      </c>
      <c r="CG391">
        <f t="shared" si="262"/>
        <v>18.899999999999999</v>
      </c>
      <c r="CH391" s="20" t="b">
        <f t="shared" si="299"/>
        <v>1</v>
      </c>
    </row>
    <row r="392" spans="1:86" x14ac:dyDescent="0.25">
      <c r="A392" s="31" t="s">
        <v>472</v>
      </c>
      <c r="B392" s="31" t="s">
        <v>462</v>
      </c>
      <c r="C392" s="32">
        <v>10281</v>
      </c>
      <c r="D392" s="32" t="b">
        <f t="shared" si="264"/>
        <v>1</v>
      </c>
      <c r="E392" s="32" t="b">
        <f t="shared" si="264"/>
        <v>1</v>
      </c>
      <c r="F392" s="4">
        <v>59.99</v>
      </c>
      <c r="G392" s="5">
        <v>49.99</v>
      </c>
      <c r="H392" s="6">
        <f t="shared" si="265"/>
        <v>-10</v>
      </c>
      <c r="I392" s="7">
        <f t="shared" si="266"/>
        <v>-16.7</v>
      </c>
      <c r="J392" s="8">
        <v>49.99</v>
      </c>
      <c r="K392" s="5">
        <v>49.99</v>
      </c>
      <c r="L392" s="6">
        <f t="shared" si="267"/>
        <v>0</v>
      </c>
      <c r="M392" s="7">
        <f t="shared" si="268"/>
        <v>0</v>
      </c>
      <c r="N392" s="8">
        <v>59.99</v>
      </c>
      <c r="O392" s="5">
        <v>57.99</v>
      </c>
      <c r="P392" s="6">
        <f t="shared" si="269"/>
        <v>-2</v>
      </c>
      <c r="Q392" s="7">
        <f t="shared" si="270"/>
        <v>-3.3</v>
      </c>
      <c r="R392" s="8">
        <v>59.95</v>
      </c>
      <c r="S392" s="5">
        <v>59.95</v>
      </c>
      <c r="T392" s="6">
        <f t="shared" si="271"/>
        <v>0</v>
      </c>
      <c r="U392" s="7">
        <f t="shared" si="272"/>
        <v>0</v>
      </c>
      <c r="V392" s="8">
        <v>49.99</v>
      </c>
      <c r="W392" s="5">
        <v>49.99</v>
      </c>
      <c r="X392" s="6">
        <f t="shared" si="273"/>
        <v>0</v>
      </c>
      <c r="Y392" s="7">
        <f t="shared" si="274"/>
        <v>0</v>
      </c>
      <c r="Z392" s="8">
        <v>59.99</v>
      </c>
      <c r="AA392" s="5">
        <v>59.99</v>
      </c>
      <c r="AB392" s="6">
        <f t="shared" si="275"/>
        <v>0</v>
      </c>
      <c r="AC392" s="7">
        <f t="shared" si="276"/>
        <v>0</v>
      </c>
      <c r="AD392" s="8">
        <v>52.99</v>
      </c>
      <c r="AE392" s="5">
        <v>49.99</v>
      </c>
      <c r="AF392" s="6">
        <f t="shared" si="277"/>
        <v>-3</v>
      </c>
      <c r="AG392" s="7">
        <f t="shared" si="278"/>
        <v>-5.7</v>
      </c>
      <c r="AH392" s="8">
        <v>49.99</v>
      </c>
      <c r="AI392" s="5">
        <v>49.99</v>
      </c>
      <c r="AJ392" s="6">
        <f t="shared" si="279"/>
        <v>0</v>
      </c>
      <c r="AK392" s="7">
        <f t="shared" si="280"/>
        <v>0</v>
      </c>
      <c r="AL392" s="8">
        <v>59.99</v>
      </c>
      <c r="AM392" s="5">
        <v>57.99</v>
      </c>
      <c r="AN392" s="6">
        <f t="shared" si="281"/>
        <v>-2</v>
      </c>
      <c r="AO392" s="7">
        <f t="shared" si="282"/>
        <v>-3.3</v>
      </c>
      <c r="AP392" s="8">
        <v>59.99</v>
      </c>
      <c r="AQ392" s="5">
        <v>57.99</v>
      </c>
      <c r="AR392" s="6">
        <f t="shared" si="283"/>
        <v>-2</v>
      </c>
      <c r="AS392" s="7">
        <f t="shared" si="284"/>
        <v>-3.3</v>
      </c>
      <c r="AT392" s="8">
        <v>59.99</v>
      </c>
      <c r="AU392" s="5">
        <v>49.99</v>
      </c>
      <c r="AV392" s="6">
        <f t="shared" si="285"/>
        <v>-10</v>
      </c>
      <c r="AW392" s="7">
        <f t="shared" si="286"/>
        <v>-16.7</v>
      </c>
      <c r="AX392" s="8">
        <v>59.99</v>
      </c>
      <c r="AY392" s="5">
        <v>49.99</v>
      </c>
      <c r="AZ392" s="6">
        <f t="shared" si="287"/>
        <v>-10</v>
      </c>
      <c r="BA392" s="7">
        <f t="shared" si="288"/>
        <v>-16.7</v>
      </c>
      <c r="BB392" s="8">
        <v>49.99</v>
      </c>
      <c r="BC392" s="5">
        <v>49.99</v>
      </c>
      <c r="BD392" s="6">
        <f t="shared" si="289"/>
        <v>0</v>
      </c>
      <c r="BE392" s="7">
        <f t="shared" si="290"/>
        <v>0</v>
      </c>
      <c r="BF392" s="8">
        <v>49.99</v>
      </c>
      <c r="BG392" s="5">
        <v>49.99</v>
      </c>
      <c r="BH392" s="6">
        <f t="shared" si="291"/>
        <v>0</v>
      </c>
      <c r="BI392" s="7">
        <f t="shared" si="292"/>
        <v>0</v>
      </c>
      <c r="BJ392" s="8">
        <v>50.99</v>
      </c>
      <c r="BK392" s="5">
        <v>49.99</v>
      </c>
      <c r="BL392" s="6">
        <f t="shared" si="293"/>
        <v>-1</v>
      </c>
      <c r="BM392" s="7">
        <f t="shared" si="294"/>
        <v>-2</v>
      </c>
      <c r="BN392" s="8">
        <v>54.99</v>
      </c>
      <c r="BO392" s="5">
        <v>54.99</v>
      </c>
      <c r="BP392" s="6">
        <f t="shared" si="295"/>
        <v>0</v>
      </c>
      <c r="BQ392" s="7">
        <f t="shared" si="296"/>
        <v>0</v>
      </c>
      <c r="BR392" s="8">
        <v>49.99</v>
      </c>
      <c r="BS392" s="5">
        <v>49.99</v>
      </c>
      <c r="BT392" s="6">
        <f t="shared" si="297"/>
        <v>0</v>
      </c>
      <c r="BU392" s="7">
        <f t="shared" si="298"/>
        <v>0</v>
      </c>
      <c r="BV392">
        <f t="shared" si="258"/>
        <v>49.99</v>
      </c>
      <c r="BW392">
        <f t="shared" si="258"/>
        <v>49.99</v>
      </c>
      <c r="BX392">
        <f t="shared" si="259"/>
        <v>59.99</v>
      </c>
      <c r="BY392">
        <f t="shared" si="259"/>
        <v>59.99</v>
      </c>
      <c r="BZ392">
        <f t="shared" si="260"/>
        <v>55.22</v>
      </c>
      <c r="CA392">
        <f t="shared" si="260"/>
        <v>52.87</v>
      </c>
      <c r="CB392">
        <f t="shared" si="261"/>
        <v>4.66</v>
      </c>
      <c r="CC392">
        <f t="shared" si="261"/>
        <v>4.0199999999999996</v>
      </c>
      <c r="CD392">
        <f t="shared" si="263"/>
        <v>10</v>
      </c>
      <c r="CE392">
        <f t="shared" si="263"/>
        <v>10</v>
      </c>
      <c r="CF392">
        <f t="shared" si="262"/>
        <v>18.100000000000001</v>
      </c>
      <c r="CG392">
        <f t="shared" si="262"/>
        <v>18.899999999999999</v>
      </c>
      <c r="CH392" s="20" t="b">
        <f t="shared" si="299"/>
        <v>1</v>
      </c>
    </row>
    <row r="393" spans="1:86" x14ac:dyDescent="0.25">
      <c r="A393" s="31" t="s">
        <v>473</v>
      </c>
      <c r="B393" s="31" t="s">
        <v>462</v>
      </c>
      <c r="C393" s="32">
        <v>10282</v>
      </c>
      <c r="D393" s="32" t="b">
        <f t="shared" si="264"/>
        <v>1</v>
      </c>
      <c r="E393" s="32" t="b">
        <f t="shared" si="264"/>
        <v>1</v>
      </c>
      <c r="F393" s="4">
        <v>89.99</v>
      </c>
      <c r="G393" s="5">
        <v>89.99</v>
      </c>
      <c r="H393" s="6">
        <f t="shared" si="265"/>
        <v>0</v>
      </c>
      <c r="I393" s="7">
        <f t="shared" si="266"/>
        <v>0</v>
      </c>
      <c r="J393" s="8">
        <v>89.99</v>
      </c>
      <c r="K393" s="5">
        <v>89.99</v>
      </c>
      <c r="L393" s="6">
        <f t="shared" si="267"/>
        <v>0</v>
      </c>
      <c r="M393" s="7">
        <f t="shared" si="268"/>
        <v>0</v>
      </c>
      <c r="N393" s="8">
        <v>109.99</v>
      </c>
      <c r="O393" s="5">
        <v>99.99</v>
      </c>
      <c r="P393" s="6">
        <f t="shared" si="269"/>
        <v>-10</v>
      </c>
      <c r="Q393" s="7">
        <f t="shared" si="270"/>
        <v>-9.1</v>
      </c>
      <c r="R393" s="8">
        <v>114.95</v>
      </c>
      <c r="S393" s="5">
        <v>114.95</v>
      </c>
      <c r="T393" s="6">
        <f t="shared" si="271"/>
        <v>0</v>
      </c>
      <c r="U393" s="7">
        <f t="shared" si="272"/>
        <v>0</v>
      </c>
      <c r="V393" s="8">
        <v>99.99</v>
      </c>
      <c r="W393" s="5">
        <v>89.99</v>
      </c>
      <c r="X393" s="6">
        <f t="shared" si="273"/>
        <v>-10</v>
      </c>
      <c r="Y393" s="7">
        <f t="shared" si="274"/>
        <v>-10</v>
      </c>
      <c r="Z393" s="8">
        <v>99.99</v>
      </c>
      <c r="AA393" s="5">
        <v>99.99</v>
      </c>
      <c r="AB393" s="6">
        <f t="shared" si="275"/>
        <v>0</v>
      </c>
      <c r="AC393" s="7">
        <f t="shared" si="276"/>
        <v>0</v>
      </c>
      <c r="AD393" s="8">
        <v>89.99</v>
      </c>
      <c r="AE393" s="5">
        <v>89.99</v>
      </c>
      <c r="AF393" s="6">
        <f t="shared" si="277"/>
        <v>0</v>
      </c>
      <c r="AG393" s="7">
        <f t="shared" si="278"/>
        <v>0</v>
      </c>
      <c r="AH393" s="8">
        <v>89.99</v>
      </c>
      <c r="AI393" s="5">
        <v>89.99</v>
      </c>
      <c r="AJ393" s="6">
        <f t="shared" si="279"/>
        <v>0</v>
      </c>
      <c r="AK393" s="7">
        <f t="shared" si="280"/>
        <v>0</v>
      </c>
      <c r="AL393" s="8">
        <v>109.99</v>
      </c>
      <c r="AM393" s="5">
        <v>99.99</v>
      </c>
      <c r="AN393" s="6">
        <f t="shared" si="281"/>
        <v>-10</v>
      </c>
      <c r="AO393" s="7">
        <f t="shared" si="282"/>
        <v>-9.1</v>
      </c>
      <c r="AP393" s="8">
        <v>109.99</v>
      </c>
      <c r="AQ393" s="5">
        <v>99.99</v>
      </c>
      <c r="AR393" s="6">
        <f t="shared" si="283"/>
        <v>-10</v>
      </c>
      <c r="AS393" s="7">
        <f t="shared" si="284"/>
        <v>-9.1</v>
      </c>
      <c r="AT393" s="8">
        <v>89.99</v>
      </c>
      <c r="AU393" s="5">
        <v>89.99</v>
      </c>
      <c r="AV393" s="6">
        <f t="shared" si="285"/>
        <v>0</v>
      </c>
      <c r="AW393" s="7">
        <f t="shared" si="286"/>
        <v>0</v>
      </c>
      <c r="AX393" s="8">
        <v>89.99</v>
      </c>
      <c r="AY393" s="5">
        <v>89.99</v>
      </c>
      <c r="AZ393" s="6">
        <f t="shared" si="287"/>
        <v>0</v>
      </c>
      <c r="BA393" s="7">
        <f t="shared" si="288"/>
        <v>0</v>
      </c>
      <c r="BB393" s="8">
        <v>89.99</v>
      </c>
      <c r="BC393" s="5">
        <v>89.99</v>
      </c>
      <c r="BD393" s="6">
        <f t="shared" si="289"/>
        <v>0</v>
      </c>
      <c r="BE393" s="7">
        <f t="shared" si="290"/>
        <v>0</v>
      </c>
      <c r="BF393" s="8">
        <v>99.99</v>
      </c>
      <c r="BG393" s="5">
        <v>89.99</v>
      </c>
      <c r="BH393" s="6">
        <f t="shared" si="291"/>
        <v>-10</v>
      </c>
      <c r="BI393" s="7">
        <f t="shared" si="292"/>
        <v>-10</v>
      </c>
      <c r="BJ393" s="8">
        <v>91.99</v>
      </c>
      <c r="BK393" s="5">
        <v>89.99</v>
      </c>
      <c r="BL393" s="6">
        <f t="shared" si="293"/>
        <v>-2</v>
      </c>
      <c r="BM393" s="7">
        <f t="shared" si="294"/>
        <v>-2.2000000000000002</v>
      </c>
      <c r="BN393" s="8">
        <v>99.99</v>
      </c>
      <c r="BO393" s="5">
        <v>99.99</v>
      </c>
      <c r="BP393" s="6">
        <f t="shared" si="295"/>
        <v>0</v>
      </c>
      <c r="BQ393" s="7">
        <f t="shared" si="296"/>
        <v>0</v>
      </c>
      <c r="BR393" s="8">
        <v>99.99</v>
      </c>
      <c r="BS393" s="5">
        <v>89.99</v>
      </c>
      <c r="BT393" s="6">
        <f t="shared" si="297"/>
        <v>-10</v>
      </c>
      <c r="BU393" s="7">
        <f t="shared" si="298"/>
        <v>-10</v>
      </c>
      <c r="BV393">
        <f t="shared" si="258"/>
        <v>89.99</v>
      </c>
      <c r="BW393">
        <f t="shared" si="258"/>
        <v>89.99</v>
      </c>
      <c r="BX393">
        <f t="shared" si="259"/>
        <v>114.95</v>
      </c>
      <c r="BY393">
        <f t="shared" si="259"/>
        <v>114.95</v>
      </c>
      <c r="BZ393">
        <f t="shared" si="260"/>
        <v>98.05</v>
      </c>
      <c r="CA393">
        <f t="shared" si="260"/>
        <v>94.4</v>
      </c>
      <c r="CB393">
        <f t="shared" si="261"/>
        <v>8.48</v>
      </c>
      <c r="CC393">
        <f t="shared" si="261"/>
        <v>6.83</v>
      </c>
      <c r="CD393">
        <f t="shared" si="263"/>
        <v>24.96</v>
      </c>
      <c r="CE393">
        <f t="shared" si="263"/>
        <v>24.96</v>
      </c>
      <c r="CF393">
        <f t="shared" si="262"/>
        <v>25.5</v>
      </c>
      <c r="CG393">
        <f t="shared" si="262"/>
        <v>26.4</v>
      </c>
      <c r="CH393" s="20" t="b">
        <f t="shared" si="299"/>
        <v>1</v>
      </c>
    </row>
    <row r="394" spans="1:86" x14ac:dyDescent="0.25">
      <c r="A394" s="31" t="s">
        <v>474</v>
      </c>
      <c r="B394" s="31" t="s">
        <v>462</v>
      </c>
      <c r="C394" s="32">
        <v>10283</v>
      </c>
      <c r="D394" s="32" t="b">
        <f t="shared" si="264"/>
        <v>1</v>
      </c>
      <c r="E394" s="32" t="b">
        <f t="shared" si="264"/>
        <v>1</v>
      </c>
      <c r="F394" s="4">
        <v>179.99</v>
      </c>
      <c r="G394" s="5">
        <v>179.99</v>
      </c>
      <c r="H394" s="6">
        <f t="shared" si="265"/>
        <v>0</v>
      </c>
      <c r="I394" s="7">
        <f t="shared" si="266"/>
        <v>0</v>
      </c>
      <c r="J394" s="8">
        <v>179.99</v>
      </c>
      <c r="K394" s="5">
        <v>179.99</v>
      </c>
      <c r="L394" s="6">
        <f t="shared" si="267"/>
        <v>0</v>
      </c>
      <c r="M394" s="7">
        <f t="shared" si="268"/>
        <v>0</v>
      </c>
      <c r="N394" s="8">
        <v>179.99</v>
      </c>
      <c r="O394" s="5">
        <v>179.99</v>
      </c>
      <c r="P394" s="6">
        <f t="shared" si="269"/>
        <v>0</v>
      </c>
      <c r="Q394" s="7">
        <f t="shared" si="270"/>
        <v>0</v>
      </c>
      <c r="R394" s="8">
        <v>179.95</v>
      </c>
      <c r="S394" s="5">
        <v>179.95</v>
      </c>
      <c r="T394" s="6">
        <f t="shared" si="271"/>
        <v>0</v>
      </c>
      <c r="U394" s="7">
        <f t="shared" si="272"/>
        <v>0</v>
      </c>
      <c r="V394" s="8">
        <v>179.99</v>
      </c>
      <c r="W394" s="5">
        <v>179.99</v>
      </c>
      <c r="X394" s="6">
        <f t="shared" si="273"/>
        <v>0</v>
      </c>
      <c r="Y394" s="7">
        <f t="shared" si="274"/>
        <v>0</v>
      </c>
      <c r="Z394" s="8">
        <v>179.99</v>
      </c>
      <c r="AA394" s="5">
        <v>179.99</v>
      </c>
      <c r="AB394" s="6">
        <f t="shared" si="275"/>
        <v>0</v>
      </c>
      <c r="AC394" s="7">
        <f t="shared" si="276"/>
        <v>0</v>
      </c>
      <c r="AD394" s="8">
        <v>179.99</v>
      </c>
      <c r="AE394" s="5">
        <v>179.99</v>
      </c>
      <c r="AF394" s="6">
        <f t="shared" si="277"/>
        <v>0</v>
      </c>
      <c r="AG394" s="7">
        <f t="shared" si="278"/>
        <v>0</v>
      </c>
      <c r="AH394" s="8">
        <v>179.99</v>
      </c>
      <c r="AI394" s="5">
        <v>179.99</v>
      </c>
      <c r="AJ394" s="6">
        <f t="shared" si="279"/>
        <v>0</v>
      </c>
      <c r="AK394" s="7">
        <f t="shared" si="280"/>
        <v>0</v>
      </c>
      <c r="AL394" s="8">
        <v>179.99</v>
      </c>
      <c r="AM394" s="5">
        <v>179.99</v>
      </c>
      <c r="AN394" s="6">
        <f t="shared" si="281"/>
        <v>0</v>
      </c>
      <c r="AO394" s="7">
        <f t="shared" si="282"/>
        <v>0</v>
      </c>
      <c r="AP394" s="8">
        <v>179.99</v>
      </c>
      <c r="AQ394" s="5">
        <v>179.99</v>
      </c>
      <c r="AR394" s="6">
        <f t="shared" si="283"/>
        <v>0</v>
      </c>
      <c r="AS394" s="7">
        <f t="shared" si="284"/>
        <v>0</v>
      </c>
      <c r="AT394" s="8">
        <v>179.99</v>
      </c>
      <c r="AU394" s="5">
        <v>179.99</v>
      </c>
      <c r="AV394" s="6">
        <f t="shared" si="285"/>
        <v>0</v>
      </c>
      <c r="AW394" s="7">
        <f t="shared" si="286"/>
        <v>0</v>
      </c>
      <c r="AX394" s="8">
        <v>179.99</v>
      </c>
      <c r="AY394" s="5">
        <v>179.99</v>
      </c>
      <c r="AZ394" s="6">
        <f t="shared" si="287"/>
        <v>0</v>
      </c>
      <c r="BA394" s="7">
        <f t="shared" si="288"/>
        <v>0</v>
      </c>
      <c r="BB394" s="8">
        <v>179.99</v>
      </c>
      <c r="BC394" s="5">
        <v>179.99</v>
      </c>
      <c r="BD394" s="6">
        <f t="shared" si="289"/>
        <v>0</v>
      </c>
      <c r="BE394" s="7">
        <f t="shared" si="290"/>
        <v>0</v>
      </c>
      <c r="BF394" s="8">
        <v>179.99</v>
      </c>
      <c r="BG394" s="5">
        <v>179.99</v>
      </c>
      <c r="BH394" s="6">
        <f t="shared" si="291"/>
        <v>0</v>
      </c>
      <c r="BI394" s="7">
        <f t="shared" si="292"/>
        <v>0</v>
      </c>
      <c r="BJ394" s="8">
        <v>179.99</v>
      </c>
      <c r="BK394" s="5">
        <v>179.99</v>
      </c>
      <c r="BL394" s="6">
        <f t="shared" si="293"/>
        <v>0</v>
      </c>
      <c r="BM394" s="7">
        <f t="shared" si="294"/>
        <v>0</v>
      </c>
      <c r="BN394" s="8">
        <v>179.99</v>
      </c>
      <c r="BO394" s="5">
        <v>179.99</v>
      </c>
      <c r="BP394" s="6">
        <f t="shared" si="295"/>
        <v>0</v>
      </c>
      <c r="BQ394" s="7">
        <f t="shared" si="296"/>
        <v>0</v>
      </c>
      <c r="BR394" s="8">
        <v>179.99</v>
      </c>
      <c r="BS394" s="5">
        <v>179.99</v>
      </c>
      <c r="BT394" s="6">
        <f t="shared" si="297"/>
        <v>0</v>
      </c>
      <c r="BU394" s="7">
        <f t="shared" si="298"/>
        <v>0</v>
      </c>
      <c r="BV394">
        <f t="shared" si="258"/>
        <v>179.95</v>
      </c>
      <c r="BW394">
        <f t="shared" si="258"/>
        <v>179.95</v>
      </c>
      <c r="BX394">
        <f t="shared" si="259"/>
        <v>179.99</v>
      </c>
      <c r="BY394">
        <f t="shared" si="259"/>
        <v>179.99</v>
      </c>
      <c r="BZ394">
        <f t="shared" si="260"/>
        <v>179.99</v>
      </c>
      <c r="CA394">
        <f t="shared" si="260"/>
        <v>179.99</v>
      </c>
      <c r="CB394">
        <f t="shared" si="261"/>
        <v>0.01</v>
      </c>
      <c r="CC394">
        <f t="shared" si="261"/>
        <v>0.01</v>
      </c>
      <c r="CD394">
        <f t="shared" si="263"/>
        <v>0.04</v>
      </c>
      <c r="CE394">
        <f t="shared" si="263"/>
        <v>0.04</v>
      </c>
      <c r="CF394">
        <f t="shared" si="262"/>
        <v>0</v>
      </c>
      <c r="CG394">
        <f t="shared" si="262"/>
        <v>0</v>
      </c>
      <c r="CH394" s="20" t="b">
        <f t="shared" si="299"/>
        <v>0</v>
      </c>
    </row>
    <row r="395" spans="1:86" x14ac:dyDescent="0.25">
      <c r="A395" s="31" t="s">
        <v>475</v>
      </c>
      <c r="B395" s="31" t="s">
        <v>462</v>
      </c>
      <c r="C395" s="32">
        <v>10284</v>
      </c>
      <c r="D395" s="32" t="b">
        <f t="shared" si="264"/>
        <v>1</v>
      </c>
      <c r="E395" s="32" t="b">
        <f t="shared" si="264"/>
        <v>1</v>
      </c>
      <c r="F395" s="4">
        <v>329.99</v>
      </c>
      <c r="G395" s="5">
        <v>329.99</v>
      </c>
      <c r="H395" s="6">
        <f t="shared" si="265"/>
        <v>0</v>
      </c>
      <c r="I395" s="7">
        <f t="shared" si="266"/>
        <v>0</v>
      </c>
      <c r="J395" s="8">
        <v>329.99</v>
      </c>
      <c r="K395" s="5">
        <v>329.99</v>
      </c>
      <c r="L395" s="6">
        <f t="shared" si="267"/>
        <v>0</v>
      </c>
      <c r="M395" s="7">
        <f t="shared" si="268"/>
        <v>0</v>
      </c>
      <c r="N395" s="8">
        <v>329.99</v>
      </c>
      <c r="O395" s="5">
        <v>329.99</v>
      </c>
      <c r="P395" s="6">
        <f t="shared" si="269"/>
        <v>0</v>
      </c>
      <c r="Q395" s="7">
        <f t="shared" si="270"/>
        <v>0</v>
      </c>
      <c r="R395" s="8">
        <v>329.95</v>
      </c>
      <c r="S395" s="5">
        <v>329.95</v>
      </c>
      <c r="T395" s="6">
        <f t="shared" si="271"/>
        <v>0</v>
      </c>
      <c r="U395" s="7">
        <f t="shared" si="272"/>
        <v>0</v>
      </c>
      <c r="V395" s="8">
        <v>329.99</v>
      </c>
      <c r="W395" s="5">
        <v>329.99</v>
      </c>
      <c r="X395" s="6">
        <f t="shared" si="273"/>
        <v>0</v>
      </c>
      <c r="Y395" s="7">
        <f t="shared" si="274"/>
        <v>0</v>
      </c>
      <c r="Z395" s="8">
        <v>329.99</v>
      </c>
      <c r="AA395" s="5">
        <v>329.99</v>
      </c>
      <c r="AB395" s="6">
        <f t="shared" si="275"/>
        <v>0</v>
      </c>
      <c r="AC395" s="7">
        <f t="shared" si="276"/>
        <v>0</v>
      </c>
      <c r="AD395" s="8">
        <v>329.99</v>
      </c>
      <c r="AE395" s="5">
        <v>329.99</v>
      </c>
      <c r="AF395" s="6">
        <f t="shared" si="277"/>
        <v>0</v>
      </c>
      <c r="AG395" s="7">
        <f t="shared" si="278"/>
        <v>0</v>
      </c>
      <c r="AH395" s="8">
        <v>329.99</v>
      </c>
      <c r="AI395" s="5">
        <v>329.99</v>
      </c>
      <c r="AJ395" s="6">
        <f t="shared" si="279"/>
        <v>0</v>
      </c>
      <c r="AK395" s="7">
        <f t="shared" si="280"/>
        <v>0</v>
      </c>
      <c r="AL395" s="8">
        <v>329.99</v>
      </c>
      <c r="AM395" s="5">
        <v>329.99</v>
      </c>
      <c r="AN395" s="6">
        <f t="shared" si="281"/>
        <v>0</v>
      </c>
      <c r="AO395" s="7">
        <f t="shared" si="282"/>
        <v>0</v>
      </c>
      <c r="AP395" s="8">
        <v>329.99</v>
      </c>
      <c r="AQ395" s="5">
        <v>329.99</v>
      </c>
      <c r="AR395" s="6">
        <f t="shared" si="283"/>
        <v>0</v>
      </c>
      <c r="AS395" s="7">
        <f t="shared" si="284"/>
        <v>0</v>
      </c>
      <c r="AT395" s="8">
        <v>329.99</v>
      </c>
      <c r="AU395" s="5">
        <v>329.99</v>
      </c>
      <c r="AV395" s="6">
        <f t="shared" si="285"/>
        <v>0</v>
      </c>
      <c r="AW395" s="7">
        <f t="shared" si="286"/>
        <v>0</v>
      </c>
      <c r="AX395" s="8">
        <v>329.99</v>
      </c>
      <c r="AY395" s="5">
        <v>329.99</v>
      </c>
      <c r="AZ395" s="6">
        <f t="shared" si="287"/>
        <v>0</v>
      </c>
      <c r="BA395" s="7">
        <f t="shared" si="288"/>
        <v>0</v>
      </c>
      <c r="BB395" s="8">
        <v>329.99</v>
      </c>
      <c r="BC395" s="5">
        <v>329.99</v>
      </c>
      <c r="BD395" s="6">
        <f t="shared" si="289"/>
        <v>0</v>
      </c>
      <c r="BE395" s="7">
        <f t="shared" si="290"/>
        <v>0</v>
      </c>
      <c r="BF395" s="8">
        <v>329.99</v>
      </c>
      <c r="BG395" s="5">
        <v>329.99</v>
      </c>
      <c r="BH395" s="6">
        <f t="shared" si="291"/>
        <v>0</v>
      </c>
      <c r="BI395" s="7">
        <f t="shared" si="292"/>
        <v>0</v>
      </c>
      <c r="BJ395" s="8">
        <v>329.99</v>
      </c>
      <c r="BK395" s="5">
        <v>329.99</v>
      </c>
      <c r="BL395" s="6">
        <f t="shared" si="293"/>
        <v>0</v>
      </c>
      <c r="BM395" s="7">
        <f t="shared" si="294"/>
        <v>0</v>
      </c>
      <c r="BN395" s="8">
        <v>329.99</v>
      </c>
      <c r="BO395" s="5">
        <v>329.99</v>
      </c>
      <c r="BP395" s="6">
        <f t="shared" si="295"/>
        <v>0</v>
      </c>
      <c r="BQ395" s="7">
        <f t="shared" si="296"/>
        <v>0</v>
      </c>
      <c r="BR395" s="8">
        <v>329.99</v>
      </c>
      <c r="BS395" s="5">
        <v>329.99</v>
      </c>
      <c r="BT395" s="6">
        <f t="shared" si="297"/>
        <v>0</v>
      </c>
      <c r="BU395" s="7">
        <f t="shared" si="298"/>
        <v>0</v>
      </c>
      <c r="BV395">
        <f t="shared" si="258"/>
        <v>329.95</v>
      </c>
      <c r="BW395">
        <f t="shared" si="258"/>
        <v>329.95</v>
      </c>
      <c r="BX395">
        <f t="shared" si="259"/>
        <v>329.99</v>
      </c>
      <c r="BY395">
        <f t="shared" si="259"/>
        <v>329.99</v>
      </c>
      <c r="BZ395">
        <f t="shared" si="260"/>
        <v>329.99</v>
      </c>
      <c r="CA395">
        <f t="shared" si="260"/>
        <v>329.99</v>
      </c>
      <c r="CB395">
        <f t="shared" si="261"/>
        <v>0.01</v>
      </c>
      <c r="CC395">
        <f t="shared" si="261"/>
        <v>0.01</v>
      </c>
      <c r="CD395">
        <f t="shared" si="263"/>
        <v>0.04</v>
      </c>
      <c r="CE395">
        <f t="shared" si="263"/>
        <v>0.04</v>
      </c>
      <c r="CF395">
        <f t="shared" si="262"/>
        <v>0</v>
      </c>
      <c r="CG395">
        <f t="shared" si="262"/>
        <v>0</v>
      </c>
      <c r="CH395" s="20" t="b">
        <f t="shared" si="299"/>
        <v>0</v>
      </c>
    </row>
    <row r="396" spans="1:86" x14ac:dyDescent="0.25">
      <c r="A396" s="31" t="s">
        <v>476</v>
      </c>
      <c r="B396" s="31" t="s">
        <v>462</v>
      </c>
      <c r="C396" s="32">
        <v>10289</v>
      </c>
      <c r="D396" s="32" t="b">
        <f t="shared" si="264"/>
        <v>1</v>
      </c>
      <c r="E396" s="32" t="b">
        <f t="shared" si="264"/>
        <v>1</v>
      </c>
      <c r="F396" s="4">
        <v>109.99</v>
      </c>
      <c r="G396" s="5">
        <v>99.99</v>
      </c>
      <c r="H396" s="6">
        <f t="shared" si="265"/>
        <v>-10</v>
      </c>
      <c r="I396" s="7">
        <f t="shared" si="266"/>
        <v>-9.1</v>
      </c>
      <c r="J396" s="8">
        <v>99.99</v>
      </c>
      <c r="K396" s="5">
        <v>99.99</v>
      </c>
      <c r="L396" s="6">
        <f t="shared" si="267"/>
        <v>0</v>
      </c>
      <c r="M396" s="7">
        <f t="shared" si="268"/>
        <v>0</v>
      </c>
      <c r="N396" s="8">
        <v>119.99</v>
      </c>
      <c r="O396" s="5">
        <v>114.99</v>
      </c>
      <c r="P396" s="6">
        <f t="shared" si="269"/>
        <v>-5</v>
      </c>
      <c r="Q396" s="7">
        <f t="shared" si="270"/>
        <v>-4.2</v>
      </c>
      <c r="R396" s="8">
        <v>129.94999999999999</v>
      </c>
      <c r="S396" s="5">
        <v>129.94999999999999</v>
      </c>
      <c r="T396" s="6">
        <f t="shared" si="271"/>
        <v>0</v>
      </c>
      <c r="U396" s="7">
        <f t="shared" si="272"/>
        <v>0</v>
      </c>
      <c r="V396" s="8">
        <v>109.99</v>
      </c>
      <c r="W396" s="5">
        <v>99.99</v>
      </c>
      <c r="X396" s="6">
        <f t="shared" si="273"/>
        <v>-10</v>
      </c>
      <c r="Y396" s="7">
        <f t="shared" si="274"/>
        <v>-9.1</v>
      </c>
      <c r="Z396" s="8">
        <v>119.99</v>
      </c>
      <c r="AA396" s="5">
        <v>119.99</v>
      </c>
      <c r="AB396" s="6">
        <f t="shared" si="275"/>
        <v>0</v>
      </c>
      <c r="AC396" s="7">
        <f t="shared" si="276"/>
        <v>0</v>
      </c>
      <c r="AD396" s="8">
        <v>99.99</v>
      </c>
      <c r="AE396" s="5">
        <v>99.99</v>
      </c>
      <c r="AF396" s="6">
        <f t="shared" si="277"/>
        <v>0</v>
      </c>
      <c r="AG396" s="7">
        <f t="shared" si="278"/>
        <v>0</v>
      </c>
      <c r="AH396" s="8">
        <v>99.99</v>
      </c>
      <c r="AI396" s="5">
        <v>99.99</v>
      </c>
      <c r="AJ396" s="6">
        <f t="shared" si="279"/>
        <v>0</v>
      </c>
      <c r="AK396" s="7">
        <f t="shared" si="280"/>
        <v>0</v>
      </c>
      <c r="AL396" s="8">
        <v>119.99</v>
      </c>
      <c r="AM396" s="5">
        <v>114.99</v>
      </c>
      <c r="AN396" s="6">
        <f t="shared" si="281"/>
        <v>-5</v>
      </c>
      <c r="AO396" s="7">
        <f t="shared" si="282"/>
        <v>-4.2</v>
      </c>
      <c r="AP396" s="8">
        <v>119.99</v>
      </c>
      <c r="AQ396" s="5">
        <v>114.99</v>
      </c>
      <c r="AR396" s="6">
        <f t="shared" si="283"/>
        <v>-5</v>
      </c>
      <c r="AS396" s="7">
        <f t="shared" si="284"/>
        <v>-4.2</v>
      </c>
      <c r="AT396" s="8">
        <v>99.99</v>
      </c>
      <c r="AU396" s="5">
        <v>99.99</v>
      </c>
      <c r="AV396" s="6">
        <f t="shared" si="285"/>
        <v>0</v>
      </c>
      <c r="AW396" s="7">
        <f t="shared" si="286"/>
        <v>0</v>
      </c>
      <c r="AX396" s="8">
        <v>109.99</v>
      </c>
      <c r="AY396" s="5">
        <v>99.99</v>
      </c>
      <c r="AZ396" s="6">
        <f t="shared" si="287"/>
        <v>-10</v>
      </c>
      <c r="BA396" s="7">
        <f t="shared" si="288"/>
        <v>-9.1</v>
      </c>
      <c r="BB396" s="8">
        <v>99.99</v>
      </c>
      <c r="BC396" s="5">
        <v>99.99</v>
      </c>
      <c r="BD396" s="6">
        <f t="shared" si="289"/>
        <v>0</v>
      </c>
      <c r="BE396" s="7">
        <f t="shared" si="290"/>
        <v>0</v>
      </c>
      <c r="BF396" s="8">
        <v>109.99</v>
      </c>
      <c r="BG396" s="5">
        <v>99.99</v>
      </c>
      <c r="BH396" s="6">
        <f t="shared" si="291"/>
        <v>-10</v>
      </c>
      <c r="BI396" s="7">
        <f t="shared" si="292"/>
        <v>-9.1</v>
      </c>
      <c r="BJ396" s="8">
        <v>99.99</v>
      </c>
      <c r="BK396" s="5">
        <v>99.99</v>
      </c>
      <c r="BL396" s="6">
        <f t="shared" si="293"/>
        <v>0</v>
      </c>
      <c r="BM396" s="7">
        <f t="shared" si="294"/>
        <v>0</v>
      </c>
      <c r="BN396" s="8">
        <v>109.99</v>
      </c>
      <c r="BO396" s="5">
        <v>109.99</v>
      </c>
      <c r="BP396" s="6">
        <f t="shared" si="295"/>
        <v>0</v>
      </c>
      <c r="BQ396" s="7">
        <f t="shared" si="296"/>
        <v>0</v>
      </c>
      <c r="BR396" s="8">
        <v>109.99</v>
      </c>
      <c r="BS396" s="5">
        <v>99.99</v>
      </c>
      <c r="BT396" s="6">
        <f t="shared" si="297"/>
        <v>-10</v>
      </c>
      <c r="BU396" s="7">
        <f t="shared" si="298"/>
        <v>-9.1</v>
      </c>
      <c r="BV396">
        <f t="shared" si="258"/>
        <v>99.99</v>
      </c>
      <c r="BW396">
        <f t="shared" si="258"/>
        <v>99.99</v>
      </c>
      <c r="BX396">
        <f t="shared" si="259"/>
        <v>129.94999999999999</v>
      </c>
      <c r="BY396">
        <f t="shared" si="259"/>
        <v>129.94999999999999</v>
      </c>
      <c r="BZ396">
        <f t="shared" si="260"/>
        <v>109.99</v>
      </c>
      <c r="CA396">
        <f t="shared" si="260"/>
        <v>106.16</v>
      </c>
      <c r="CB396">
        <f t="shared" si="261"/>
        <v>9.07</v>
      </c>
      <c r="CC396">
        <f t="shared" si="261"/>
        <v>9.15</v>
      </c>
      <c r="CD396">
        <f t="shared" si="263"/>
        <v>29.96</v>
      </c>
      <c r="CE396">
        <f t="shared" si="263"/>
        <v>29.96</v>
      </c>
      <c r="CF396">
        <f t="shared" si="262"/>
        <v>27.2</v>
      </c>
      <c r="CG396">
        <f t="shared" si="262"/>
        <v>28.2</v>
      </c>
      <c r="CH396" s="20" t="b">
        <f t="shared" si="299"/>
        <v>1</v>
      </c>
    </row>
    <row r="397" spans="1:86" x14ac:dyDescent="0.25">
      <c r="A397" s="31" t="s">
        <v>477</v>
      </c>
      <c r="B397" s="31" t="s">
        <v>462</v>
      </c>
      <c r="C397" s="32">
        <v>10290</v>
      </c>
      <c r="D397" s="32" t="b">
        <f t="shared" si="264"/>
        <v>1</v>
      </c>
      <c r="E397" s="32" t="b">
        <f t="shared" si="264"/>
        <v>1</v>
      </c>
      <c r="F397" s="4">
        <v>129.99</v>
      </c>
      <c r="G397" s="5">
        <v>129.99</v>
      </c>
      <c r="H397" s="6">
        <f t="shared" si="265"/>
        <v>0</v>
      </c>
      <c r="I397" s="7">
        <f t="shared" si="266"/>
        <v>0</v>
      </c>
      <c r="J397" s="8">
        <v>129.99</v>
      </c>
      <c r="K397" s="5">
        <v>129.99</v>
      </c>
      <c r="L397" s="6">
        <f t="shared" si="267"/>
        <v>0</v>
      </c>
      <c r="M397" s="7">
        <f t="shared" si="268"/>
        <v>0</v>
      </c>
      <c r="N397" s="8">
        <v>129.99</v>
      </c>
      <c r="O397" s="5">
        <v>139.99</v>
      </c>
      <c r="P397" s="6">
        <f t="shared" si="269"/>
        <v>10</v>
      </c>
      <c r="Q397" s="7">
        <f t="shared" si="270"/>
        <v>7.7</v>
      </c>
      <c r="R397" s="8">
        <v>129.94999999999999</v>
      </c>
      <c r="S397" s="5">
        <v>129.94999999999999</v>
      </c>
      <c r="T397" s="6">
        <f t="shared" si="271"/>
        <v>0</v>
      </c>
      <c r="U397" s="7">
        <f t="shared" si="272"/>
        <v>0</v>
      </c>
      <c r="V397" s="8">
        <v>119.99</v>
      </c>
      <c r="W397" s="5">
        <v>129.99</v>
      </c>
      <c r="X397" s="6">
        <f t="shared" si="273"/>
        <v>10.000000000000014</v>
      </c>
      <c r="Y397" s="7">
        <f t="shared" si="274"/>
        <v>8.3000000000000007</v>
      </c>
      <c r="Z397" s="8">
        <v>129.99</v>
      </c>
      <c r="AA397" s="5">
        <v>129.99</v>
      </c>
      <c r="AB397" s="6">
        <f t="shared" si="275"/>
        <v>0</v>
      </c>
      <c r="AC397" s="7">
        <f t="shared" si="276"/>
        <v>0</v>
      </c>
      <c r="AD397" s="8">
        <v>129.99</v>
      </c>
      <c r="AE397" s="5">
        <v>129.99</v>
      </c>
      <c r="AF397" s="6">
        <f t="shared" si="277"/>
        <v>0</v>
      </c>
      <c r="AG397" s="7">
        <f t="shared" si="278"/>
        <v>0</v>
      </c>
      <c r="AH397" s="8">
        <v>129.99</v>
      </c>
      <c r="AI397" s="5">
        <v>129.99</v>
      </c>
      <c r="AJ397" s="6">
        <f t="shared" si="279"/>
        <v>0</v>
      </c>
      <c r="AK397" s="7">
        <f t="shared" si="280"/>
        <v>0</v>
      </c>
      <c r="AL397" s="8">
        <v>129.99</v>
      </c>
      <c r="AM397" s="5">
        <v>139.99</v>
      </c>
      <c r="AN397" s="6">
        <f t="shared" si="281"/>
        <v>10</v>
      </c>
      <c r="AO397" s="7">
        <f t="shared" si="282"/>
        <v>7.7</v>
      </c>
      <c r="AP397" s="8">
        <v>129.99</v>
      </c>
      <c r="AQ397" s="5">
        <v>139.99</v>
      </c>
      <c r="AR397" s="6">
        <f t="shared" si="283"/>
        <v>10</v>
      </c>
      <c r="AS397" s="7">
        <f t="shared" si="284"/>
        <v>7.7</v>
      </c>
      <c r="AT397" s="8">
        <v>129.99</v>
      </c>
      <c r="AU397" s="5">
        <v>129.99</v>
      </c>
      <c r="AV397" s="6">
        <f t="shared" si="285"/>
        <v>0</v>
      </c>
      <c r="AW397" s="7">
        <f t="shared" si="286"/>
        <v>0</v>
      </c>
      <c r="AX397" s="8">
        <v>129.99</v>
      </c>
      <c r="AY397" s="5">
        <v>129.99</v>
      </c>
      <c r="AZ397" s="6">
        <f t="shared" si="287"/>
        <v>0</v>
      </c>
      <c r="BA397" s="7">
        <f t="shared" si="288"/>
        <v>0</v>
      </c>
      <c r="BB397" s="8">
        <v>129.99</v>
      </c>
      <c r="BC397" s="5">
        <v>129.99</v>
      </c>
      <c r="BD397" s="6">
        <f t="shared" si="289"/>
        <v>0</v>
      </c>
      <c r="BE397" s="7">
        <f t="shared" si="290"/>
        <v>0</v>
      </c>
      <c r="BF397" s="8">
        <v>129.99</v>
      </c>
      <c r="BG397" s="5">
        <v>129.99</v>
      </c>
      <c r="BH397" s="6">
        <f t="shared" si="291"/>
        <v>0</v>
      </c>
      <c r="BI397" s="7">
        <f t="shared" si="292"/>
        <v>0</v>
      </c>
      <c r="BJ397" s="8">
        <v>134.99</v>
      </c>
      <c r="BK397" s="5">
        <v>134.99</v>
      </c>
      <c r="BL397" s="6">
        <f t="shared" si="293"/>
        <v>0</v>
      </c>
      <c r="BM397" s="7">
        <f t="shared" si="294"/>
        <v>0</v>
      </c>
      <c r="BN397" s="8">
        <v>129.99</v>
      </c>
      <c r="BO397" s="5">
        <v>129.99</v>
      </c>
      <c r="BP397" s="6">
        <f t="shared" si="295"/>
        <v>0</v>
      </c>
      <c r="BQ397" s="7">
        <f t="shared" si="296"/>
        <v>0</v>
      </c>
      <c r="BR397" s="8">
        <v>129.99</v>
      </c>
      <c r="BS397" s="5">
        <v>129.99</v>
      </c>
      <c r="BT397" s="6">
        <f t="shared" si="297"/>
        <v>0</v>
      </c>
      <c r="BU397" s="7">
        <f t="shared" si="298"/>
        <v>0</v>
      </c>
      <c r="BV397">
        <f t="shared" si="258"/>
        <v>119.99</v>
      </c>
      <c r="BW397">
        <f t="shared" si="258"/>
        <v>129.94999999999999</v>
      </c>
      <c r="BX397">
        <f t="shared" si="259"/>
        <v>134.99</v>
      </c>
      <c r="BY397">
        <f t="shared" si="259"/>
        <v>139.99</v>
      </c>
      <c r="BZ397">
        <f t="shared" si="260"/>
        <v>129.69</v>
      </c>
      <c r="CA397">
        <f t="shared" si="260"/>
        <v>132.05000000000001</v>
      </c>
      <c r="CB397">
        <f t="shared" si="261"/>
        <v>2.7</v>
      </c>
      <c r="CC397">
        <f t="shared" si="261"/>
        <v>3.86</v>
      </c>
      <c r="CD397">
        <f t="shared" si="263"/>
        <v>15</v>
      </c>
      <c r="CE397">
        <f t="shared" si="263"/>
        <v>10.039999999999999</v>
      </c>
      <c r="CF397">
        <f t="shared" si="262"/>
        <v>11.6</v>
      </c>
      <c r="CG397">
        <f t="shared" si="262"/>
        <v>7.6</v>
      </c>
      <c r="CH397" s="20" t="b">
        <f t="shared" si="299"/>
        <v>1</v>
      </c>
    </row>
    <row r="398" spans="1:86" x14ac:dyDescent="0.25">
      <c r="A398" s="31" t="s">
        <v>478</v>
      </c>
      <c r="B398" s="31" t="s">
        <v>462</v>
      </c>
      <c r="C398" s="32">
        <v>10291</v>
      </c>
      <c r="D398" s="32" t="b">
        <f t="shared" si="264"/>
        <v>1</v>
      </c>
      <c r="E398" s="32" t="b">
        <f t="shared" si="264"/>
        <v>1</v>
      </c>
      <c r="F398" s="4">
        <v>109.99</v>
      </c>
      <c r="G398" s="5">
        <v>99.99</v>
      </c>
      <c r="H398" s="6">
        <f t="shared" si="265"/>
        <v>-10</v>
      </c>
      <c r="I398" s="7">
        <f t="shared" si="266"/>
        <v>-9.1</v>
      </c>
      <c r="J398" s="8">
        <v>99.99</v>
      </c>
      <c r="K398" s="5">
        <v>99.99</v>
      </c>
      <c r="L398" s="6">
        <f t="shared" si="267"/>
        <v>0</v>
      </c>
      <c r="M398" s="7">
        <f t="shared" si="268"/>
        <v>0</v>
      </c>
      <c r="N398" s="8">
        <v>119.99</v>
      </c>
      <c r="O398" s="5">
        <v>114.99</v>
      </c>
      <c r="P398" s="6">
        <f t="shared" si="269"/>
        <v>-5</v>
      </c>
      <c r="Q398" s="7">
        <f t="shared" si="270"/>
        <v>-4.2</v>
      </c>
      <c r="R398" s="8">
        <v>129.94999999999999</v>
      </c>
      <c r="S398" s="5">
        <v>129.94999999999999</v>
      </c>
      <c r="T398" s="6">
        <f t="shared" si="271"/>
        <v>0</v>
      </c>
      <c r="U398" s="7">
        <f t="shared" si="272"/>
        <v>0</v>
      </c>
      <c r="V398" s="8">
        <v>109.99</v>
      </c>
      <c r="W398" s="5">
        <v>99.99</v>
      </c>
      <c r="X398" s="6">
        <f t="shared" si="273"/>
        <v>-10</v>
      </c>
      <c r="Y398" s="7">
        <f t="shared" si="274"/>
        <v>-9.1</v>
      </c>
      <c r="Z398" s="8">
        <v>119.99</v>
      </c>
      <c r="AA398" s="5">
        <v>119.99</v>
      </c>
      <c r="AB398" s="6">
        <f t="shared" si="275"/>
        <v>0</v>
      </c>
      <c r="AC398" s="7">
        <f t="shared" si="276"/>
        <v>0</v>
      </c>
      <c r="AD398" s="8">
        <v>99.99</v>
      </c>
      <c r="AE398" s="5">
        <v>99.99</v>
      </c>
      <c r="AF398" s="6">
        <f t="shared" si="277"/>
        <v>0</v>
      </c>
      <c r="AG398" s="7">
        <f t="shared" si="278"/>
        <v>0</v>
      </c>
      <c r="AH398" s="8">
        <v>99.99</v>
      </c>
      <c r="AI398" s="5">
        <v>99.99</v>
      </c>
      <c r="AJ398" s="6">
        <f t="shared" si="279"/>
        <v>0</v>
      </c>
      <c r="AK398" s="7">
        <f t="shared" si="280"/>
        <v>0</v>
      </c>
      <c r="AL398" s="8">
        <v>119.99</v>
      </c>
      <c r="AM398" s="5">
        <v>114.99</v>
      </c>
      <c r="AN398" s="6">
        <f t="shared" si="281"/>
        <v>-5</v>
      </c>
      <c r="AO398" s="7">
        <f t="shared" si="282"/>
        <v>-4.2</v>
      </c>
      <c r="AP398" s="8">
        <v>119.99</v>
      </c>
      <c r="AQ398" s="5">
        <v>114.99</v>
      </c>
      <c r="AR398" s="6">
        <f t="shared" si="283"/>
        <v>-5</v>
      </c>
      <c r="AS398" s="7">
        <f t="shared" si="284"/>
        <v>-4.2</v>
      </c>
      <c r="AT398" s="8">
        <v>99.99</v>
      </c>
      <c r="AU398" s="5">
        <v>99.99</v>
      </c>
      <c r="AV398" s="6">
        <f t="shared" si="285"/>
        <v>0</v>
      </c>
      <c r="AW398" s="7">
        <f t="shared" si="286"/>
        <v>0</v>
      </c>
      <c r="AX398" s="8">
        <v>109.99</v>
      </c>
      <c r="AY398" s="5">
        <v>99.99</v>
      </c>
      <c r="AZ398" s="6">
        <f t="shared" si="287"/>
        <v>-10</v>
      </c>
      <c r="BA398" s="7">
        <f t="shared" si="288"/>
        <v>-9.1</v>
      </c>
      <c r="BB398" s="8">
        <v>99.99</v>
      </c>
      <c r="BC398" s="5">
        <v>99.99</v>
      </c>
      <c r="BD398" s="6">
        <f t="shared" si="289"/>
        <v>0</v>
      </c>
      <c r="BE398" s="7">
        <f t="shared" si="290"/>
        <v>0</v>
      </c>
      <c r="BF398" s="8">
        <v>109.99</v>
      </c>
      <c r="BG398" s="5">
        <v>99.99</v>
      </c>
      <c r="BH398" s="6">
        <f t="shared" si="291"/>
        <v>-10</v>
      </c>
      <c r="BI398" s="7">
        <f t="shared" si="292"/>
        <v>-9.1</v>
      </c>
      <c r="BJ398" s="8">
        <v>103.99</v>
      </c>
      <c r="BK398" s="5">
        <v>99.99</v>
      </c>
      <c r="BL398" s="6">
        <f t="shared" si="293"/>
        <v>-4</v>
      </c>
      <c r="BM398" s="7">
        <f t="shared" si="294"/>
        <v>-3.8</v>
      </c>
      <c r="BN398" s="8">
        <v>109.99</v>
      </c>
      <c r="BO398" s="5">
        <v>109.99</v>
      </c>
      <c r="BP398" s="6">
        <f t="shared" si="295"/>
        <v>0</v>
      </c>
      <c r="BQ398" s="7">
        <f t="shared" si="296"/>
        <v>0</v>
      </c>
      <c r="BR398" s="8">
        <v>109.99</v>
      </c>
      <c r="BS398" s="5">
        <v>99.99</v>
      </c>
      <c r="BT398" s="6">
        <f t="shared" si="297"/>
        <v>-10</v>
      </c>
      <c r="BU398" s="7">
        <f t="shared" si="298"/>
        <v>-9.1</v>
      </c>
      <c r="BV398">
        <f t="shared" si="258"/>
        <v>99.99</v>
      </c>
      <c r="BW398">
        <f t="shared" si="258"/>
        <v>99.99</v>
      </c>
      <c r="BX398">
        <f t="shared" si="259"/>
        <v>129.94999999999999</v>
      </c>
      <c r="BY398">
        <f t="shared" si="259"/>
        <v>129.94999999999999</v>
      </c>
      <c r="BZ398">
        <f t="shared" si="260"/>
        <v>110.22</v>
      </c>
      <c r="CA398">
        <f t="shared" si="260"/>
        <v>106.16</v>
      </c>
      <c r="CB398">
        <f t="shared" si="261"/>
        <v>8.86</v>
      </c>
      <c r="CC398">
        <f t="shared" si="261"/>
        <v>9.15</v>
      </c>
      <c r="CD398">
        <f t="shared" si="263"/>
        <v>29.96</v>
      </c>
      <c r="CE398">
        <f t="shared" si="263"/>
        <v>29.96</v>
      </c>
      <c r="CF398">
        <f t="shared" si="262"/>
        <v>27.2</v>
      </c>
      <c r="CG398">
        <f t="shared" si="262"/>
        <v>28.2</v>
      </c>
      <c r="CH398" s="20" t="b">
        <f t="shared" si="299"/>
        <v>1</v>
      </c>
    </row>
    <row r="399" spans="1:86" x14ac:dyDescent="0.25">
      <c r="A399" s="31" t="s">
        <v>479</v>
      </c>
      <c r="B399" s="31" t="s">
        <v>462</v>
      </c>
      <c r="C399" s="32">
        <v>10295</v>
      </c>
      <c r="D399" s="32" t="b">
        <f t="shared" si="264"/>
        <v>1</v>
      </c>
      <c r="E399" s="32" t="b">
        <f t="shared" si="264"/>
        <v>1</v>
      </c>
      <c r="F399" s="4">
        <v>149.99</v>
      </c>
      <c r="G399" s="5">
        <v>139.99</v>
      </c>
      <c r="H399" s="6">
        <f t="shared" si="265"/>
        <v>-10</v>
      </c>
      <c r="I399" s="7">
        <f t="shared" si="266"/>
        <v>-6.7</v>
      </c>
      <c r="J399" s="8">
        <v>129.99</v>
      </c>
      <c r="K399" s="5">
        <v>139.99</v>
      </c>
      <c r="L399" s="6">
        <f t="shared" si="267"/>
        <v>10</v>
      </c>
      <c r="M399" s="7">
        <f t="shared" si="268"/>
        <v>7.7</v>
      </c>
      <c r="N399" s="8">
        <v>139.99</v>
      </c>
      <c r="O399" s="5">
        <v>149.99</v>
      </c>
      <c r="P399" s="6">
        <f t="shared" si="269"/>
        <v>10</v>
      </c>
      <c r="Q399" s="7">
        <f t="shared" si="270"/>
        <v>7.1</v>
      </c>
      <c r="R399" s="8">
        <v>159.94999999999999</v>
      </c>
      <c r="S399" s="5">
        <v>159.94999999999999</v>
      </c>
      <c r="T399" s="6">
        <f t="shared" si="271"/>
        <v>0</v>
      </c>
      <c r="U399" s="7">
        <f t="shared" si="272"/>
        <v>0</v>
      </c>
      <c r="V399" s="8">
        <v>139.99</v>
      </c>
      <c r="W399" s="5">
        <v>139.99</v>
      </c>
      <c r="X399" s="6">
        <f t="shared" si="273"/>
        <v>0</v>
      </c>
      <c r="Y399" s="7">
        <f t="shared" si="274"/>
        <v>0</v>
      </c>
      <c r="Z399" s="8">
        <v>149.99</v>
      </c>
      <c r="AA399" s="5">
        <v>149.99</v>
      </c>
      <c r="AB399" s="6">
        <f t="shared" si="275"/>
        <v>0</v>
      </c>
      <c r="AC399" s="7">
        <f t="shared" si="276"/>
        <v>0</v>
      </c>
      <c r="AD399" s="8">
        <v>129.99</v>
      </c>
      <c r="AE399" s="5">
        <v>139.99</v>
      </c>
      <c r="AF399" s="6">
        <f t="shared" si="277"/>
        <v>10</v>
      </c>
      <c r="AG399" s="7">
        <f t="shared" si="278"/>
        <v>7.7</v>
      </c>
      <c r="AH399" s="8">
        <v>129.99</v>
      </c>
      <c r="AI399" s="5">
        <v>139.99</v>
      </c>
      <c r="AJ399" s="6">
        <f t="shared" si="279"/>
        <v>10</v>
      </c>
      <c r="AK399" s="7">
        <f t="shared" si="280"/>
        <v>7.7</v>
      </c>
      <c r="AL399" s="8">
        <v>139.99</v>
      </c>
      <c r="AM399" s="5">
        <v>149.99</v>
      </c>
      <c r="AN399" s="6">
        <f t="shared" si="281"/>
        <v>10</v>
      </c>
      <c r="AO399" s="7">
        <f t="shared" si="282"/>
        <v>7.1</v>
      </c>
      <c r="AP399" s="8">
        <v>139.99</v>
      </c>
      <c r="AQ399" s="5">
        <v>149.99</v>
      </c>
      <c r="AR399" s="6">
        <f t="shared" si="283"/>
        <v>10</v>
      </c>
      <c r="AS399" s="7">
        <f t="shared" si="284"/>
        <v>7.1</v>
      </c>
      <c r="AT399" s="8">
        <v>149.99</v>
      </c>
      <c r="AU399" s="5">
        <v>139.99</v>
      </c>
      <c r="AV399" s="6">
        <f t="shared" si="285"/>
        <v>-10</v>
      </c>
      <c r="AW399" s="7">
        <f t="shared" si="286"/>
        <v>-6.7</v>
      </c>
      <c r="AX399" s="8">
        <v>149.99</v>
      </c>
      <c r="AY399" s="5">
        <v>139.99</v>
      </c>
      <c r="AZ399" s="6">
        <f t="shared" si="287"/>
        <v>-10</v>
      </c>
      <c r="BA399" s="7">
        <f t="shared" si="288"/>
        <v>-6.7</v>
      </c>
      <c r="BB399" s="8">
        <v>129.99</v>
      </c>
      <c r="BC399" s="5">
        <v>139.99</v>
      </c>
      <c r="BD399" s="6">
        <f t="shared" si="289"/>
        <v>10</v>
      </c>
      <c r="BE399" s="7">
        <f t="shared" si="290"/>
        <v>7.7</v>
      </c>
      <c r="BF399" s="8">
        <v>139.99</v>
      </c>
      <c r="BG399" s="5">
        <v>139.99</v>
      </c>
      <c r="BH399" s="6">
        <f t="shared" si="291"/>
        <v>0</v>
      </c>
      <c r="BI399" s="7">
        <f t="shared" si="292"/>
        <v>0</v>
      </c>
      <c r="BJ399" s="8">
        <v>134.99</v>
      </c>
      <c r="BK399" s="5">
        <v>139.99</v>
      </c>
      <c r="BL399" s="6">
        <f t="shared" si="293"/>
        <v>5</v>
      </c>
      <c r="BM399" s="7">
        <f t="shared" si="294"/>
        <v>3.7</v>
      </c>
      <c r="BN399" s="8">
        <v>139.99</v>
      </c>
      <c r="BO399" s="5">
        <v>139.99</v>
      </c>
      <c r="BP399" s="6">
        <f t="shared" si="295"/>
        <v>0</v>
      </c>
      <c r="BQ399" s="7">
        <f t="shared" si="296"/>
        <v>0</v>
      </c>
      <c r="BR399" s="8">
        <v>139.99</v>
      </c>
      <c r="BS399" s="5">
        <v>139.99</v>
      </c>
      <c r="BT399" s="6">
        <f t="shared" si="297"/>
        <v>0</v>
      </c>
      <c r="BU399" s="7">
        <f t="shared" si="298"/>
        <v>0</v>
      </c>
      <c r="BV399">
        <f t="shared" si="258"/>
        <v>129.99</v>
      </c>
      <c r="BW399">
        <f t="shared" si="258"/>
        <v>139.99</v>
      </c>
      <c r="BX399">
        <f t="shared" si="259"/>
        <v>159.94999999999999</v>
      </c>
      <c r="BY399">
        <f t="shared" si="259"/>
        <v>159.94999999999999</v>
      </c>
      <c r="BZ399">
        <f t="shared" si="260"/>
        <v>140.87</v>
      </c>
      <c r="CA399">
        <f t="shared" si="260"/>
        <v>143.52000000000001</v>
      </c>
      <c r="CB399">
        <f t="shared" si="261"/>
        <v>8.44</v>
      </c>
      <c r="CC399">
        <f t="shared" si="261"/>
        <v>5.88</v>
      </c>
      <c r="CD399">
        <f t="shared" si="263"/>
        <v>29.96</v>
      </c>
      <c r="CE399">
        <f t="shared" si="263"/>
        <v>19.96</v>
      </c>
      <c r="CF399">
        <f t="shared" si="262"/>
        <v>21.3</v>
      </c>
      <c r="CG399">
        <f t="shared" si="262"/>
        <v>13.9</v>
      </c>
      <c r="CH399" s="20" t="b">
        <f t="shared" si="299"/>
        <v>1</v>
      </c>
    </row>
    <row r="400" spans="1:86" x14ac:dyDescent="0.25">
      <c r="A400" s="31" t="s">
        <v>480</v>
      </c>
      <c r="B400" s="31" t="s">
        <v>449</v>
      </c>
      <c r="C400" s="32">
        <v>31058</v>
      </c>
      <c r="D400" s="32" t="b">
        <f t="shared" si="264"/>
        <v>1</v>
      </c>
      <c r="E400" s="32" t="b">
        <f t="shared" si="264"/>
        <v>1</v>
      </c>
      <c r="F400" s="4">
        <v>17.989999999999998</v>
      </c>
      <c r="G400" s="5">
        <v>14.99</v>
      </c>
      <c r="H400" s="6">
        <f t="shared" si="265"/>
        <v>-2.9999999999999982</v>
      </c>
      <c r="I400" s="7">
        <f t="shared" si="266"/>
        <v>-16.7</v>
      </c>
      <c r="J400" s="8">
        <v>14.99</v>
      </c>
      <c r="K400" s="5">
        <v>14.99</v>
      </c>
      <c r="L400" s="6">
        <f t="shared" si="267"/>
        <v>0</v>
      </c>
      <c r="M400" s="7">
        <f t="shared" si="268"/>
        <v>0</v>
      </c>
      <c r="N400" s="8">
        <v>19.989999999999998</v>
      </c>
      <c r="O400" s="5">
        <v>15.99</v>
      </c>
      <c r="P400" s="6">
        <f t="shared" si="269"/>
        <v>-3.9999999999999982</v>
      </c>
      <c r="Q400" s="7">
        <f t="shared" si="270"/>
        <v>-20</v>
      </c>
      <c r="R400" s="8">
        <v>17.95</v>
      </c>
      <c r="S400" s="5">
        <v>17.95</v>
      </c>
      <c r="T400" s="6">
        <f t="shared" si="271"/>
        <v>0</v>
      </c>
      <c r="U400" s="7">
        <f t="shared" si="272"/>
        <v>0</v>
      </c>
      <c r="V400" s="8">
        <v>14.99</v>
      </c>
      <c r="W400" s="5">
        <v>14.99</v>
      </c>
      <c r="X400" s="6">
        <f t="shared" si="273"/>
        <v>0</v>
      </c>
      <c r="Y400" s="7">
        <f t="shared" si="274"/>
        <v>0</v>
      </c>
      <c r="Z400" s="8">
        <v>16.989999999999998</v>
      </c>
      <c r="AA400" s="5">
        <v>16.989999999999998</v>
      </c>
      <c r="AB400" s="6">
        <f t="shared" si="275"/>
        <v>0</v>
      </c>
      <c r="AC400" s="7">
        <f t="shared" si="276"/>
        <v>0</v>
      </c>
      <c r="AD400" s="8">
        <v>14.99</v>
      </c>
      <c r="AE400" s="5">
        <v>14.99</v>
      </c>
      <c r="AF400" s="6">
        <f t="shared" si="277"/>
        <v>0</v>
      </c>
      <c r="AG400" s="7">
        <f t="shared" si="278"/>
        <v>0</v>
      </c>
      <c r="AH400" s="8">
        <v>14.99</v>
      </c>
      <c r="AI400" s="5">
        <v>14.99</v>
      </c>
      <c r="AJ400" s="6">
        <f t="shared" si="279"/>
        <v>0</v>
      </c>
      <c r="AK400" s="7">
        <f t="shared" si="280"/>
        <v>0</v>
      </c>
      <c r="AL400" s="8">
        <v>19.989999999999998</v>
      </c>
      <c r="AM400" s="5">
        <v>15.99</v>
      </c>
      <c r="AN400" s="6">
        <f t="shared" si="281"/>
        <v>-3.9999999999999982</v>
      </c>
      <c r="AO400" s="7">
        <f t="shared" si="282"/>
        <v>-20</v>
      </c>
      <c r="AP400" s="8">
        <v>19.989999999999998</v>
      </c>
      <c r="AQ400" s="5">
        <v>15.99</v>
      </c>
      <c r="AR400" s="6">
        <f t="shared" si="283"/>
        <v>-3.9999999999999982</v>
      </c>
      <c r="AS400" s="7">
        <f t="shared" si="284"/>
        <v>-20</v>
      </c>
      <c r="AT400" s="8">
        <v>17.989999999999998</v>
      </c>
      <c r="AU400" s="5">
        <v>14.99</v>
      </c>
      <c r="AV400" s="6">
        <f t="shared" si="285"/>
        <v>-2.9999999999999982</v>
      </c>
      <c r="AW400" s="7">
        <f t="shared" si="286"/>
        <v>-16.7</v>
      </c>
      <c r="AX400" s="8">
        <v>17.989999999999998</v>
      </c>
      <c r="AY400" s="5">
        <v>14.99</v>
      </c>
      <c r="AZ400" s="6">
        <f t="shared" si="287"/>
        <v>-2.9999999999999982</v>
      </c>
      <c r="BA400" s="7">
        <f t="shared" si="288"/>
        <v>-16.7</v>
      </c>
      <c r="BB400" s="8">
        <v>14.99</v>
      </c>
      <c r="BC400" s="5">
        <v>14.99</v>
      </c>
      <c r="BD400" s="6">
        <f t="shared" si="289"/>
        <v>0</v>
      </c>
      <c r="BE400" s="7">
        <f t="shared" si="290"/>
        <v>0</v>
      </c>
      <c r="BF400" s="8">
        <v>15.99</v>
      </c>
      <c r="BG400" s="5">
        <v>14.99</v>
      </c>
      <c r="BH400" s="6">
        <f t="shared" si="291"/>
        <v>-1</v>
      </c>
      <c r="BI400" s="7">
        <f t="shared" si="292"/>
        <v>-6.3</v>
      </c>
      <c r="BJ400" s="8">
        <v>14.99</v>
      </c>
      <c r="BK400" s="5">
        <v>13.99</v>
      </c>
      <c r="BL400" s="6">
        <f t="shared" si="293"/>
        <v>-1</v>
      </c>
      <c r="BM400" s="7">
        <f t="shared" si="294"/>
        <v>-6.7</v>
      </c>
      <c r="BN400" s="8">
        <v>15.99</v>
      </c>
      <c r="BO400" s="5">
        <v>15.99</v>
      </c>
      <c r="BP400" s="6">
        <f t="shared" si="295"/>
        <v>0</v>
      </c>
      <c r="BQ400" s="7">
        <f t="shared" si="296"/>
        <v>0</v>
      </c>
      <c r="BR400" s="8">
        <v>15.99</v>
      </c>
      <c r="BS400" s="5">
        <v>14.99</v>
      </c>
      <c r="BT400" s="6">
        <f t="shared" si="297"/>
        <v>-1</v>
      </c>
      <c r="BU400" s="7">
        <f t="shared" si="298"/>
        <v>-6.3</v>
      </c>
      <c r="BV400">
        <f t="shared" si="258"/>
        <v>14.99</v>
      </c>
      <c r="BW400">
        <f t="shared" si="258"/>
        <v>13.99</v>
      </c>
      <c r="BX400">
        <f t="shared" si="259"/>
        <v>19.989999999999998</v>
      </c>
      <c r="BY400">
        <f t="shared" si="259"/>
        <v>17.95</v>
      </c>
      <c r="BZ400">
        <f t="shared" si="260"/>
        <v>16.87</v>
      </c>
      <c r="CA400">
        <f t="shared" si="260"/>
        <v>15.46</v>
      </c>
      <c r="CB400">
        <f t="shared" si="261"/>
        <v>1.84</v>
      </c>
      <c r="CC400">
        <f t="shared" si="261"/>
        <v>0.91</v>
      </c>
      <c r="CD400">
        <f t="shared" si="263"/>
        <v>5</v>
      </c>
      <c r="CE400">
        <f t="shared" si="263"/>
        <v>3.96</v>
      </c>
      <c r="CF400">
        <f t="shared" si="262"/>
        <v>29.6</v>
      </c>
      <c r="CG400">
        <f t="shared" si="262"/>
        <v>25.6</v>
      </c>
      <c r="CH400" s="20" t="b">
        <f t="shared" si="299"/>
        <v>1</v>
      </c>
    </row>
    <row r="401" spans="1:86" x14ac:dyDescent="0.25">
      <c r="A401" s="31" t="s">
        <v>481</v>
      </c>
      <c r="B401" s="31" t="s">
        <v>449</v>
      </c>
      <c r="C401" s="32">
        <v>31088</v>
      </c>
      <c r="D401" s="32" t="b">
        <f t="shared" si="264"/>
        <v>1</v>
      </c>
      <c r="E401" s="32" t="b">
        <f t="shared" si="264"/>
        <v>1</v>
      </c>
      <c r="F401" s="4">
        <v>17.989999999999998</v>
      </c>
      <c r="G401" s="5">
        <v>14.99</v>
      </c>
      <c r="H401" s="6">
        <f t="shared" si="265"/>
        <v>-2.9999999999999982</v>
      </c>
      <c r="I401" s="7">
        <f t="shared" si="266"/>
        <v>-16.7</v>
      </c>
      <c r="J401" s="8">
        <v>14.99</v>
      </c>
      <c r="K401" s="5">
        <v>14.99</v>
      </c>
      <c r="L401" s="6">
        <f t="shared" si="267"/>
        <v>0</v>
      </c>
      <c r="M401" s="7">
        <f t="shared" si="268"/>
        <v>0</v>
      </c>
      <c r="N401" s="8">
        <v>19.989999999999998</v>
      </c>
      <c r="O401" s="5">
        <v>15.99</v>
      </c>
      <c r="P401" s="6">
        <f t="shared" si="269"/>
        <v>-3.9999999999999982</v>
      </c>
      <c r="Q401" s="7">
        <f t="shared" si="270"/>
        <v>-20</v>
      </c>
      <c r="R401" s="8">
        <v>17.95</v>
      </c>
      <c r="S401" s="5">
        <v>17.95</v>
      </c>
      <c r="T401" s="6">
        <f t="shared" si="271"/>
        <v>0</v>
      </c>
      <c r="U401" s="7">
        <f t="shared" si="272"/>
        <v>0</v>
      </c>
      <c r="V401" s="8">
        <v>14.99</v>
      </c>
      <c r="W401" s="5">
        <v>14.99</v>
      </c>
      <c r="X401" s="6">
        <f t="shared" si="273"/>
        <v>0</v>
      </c>
      <c r="Y401" s="7">
        <f t="shared" si="274"/>
        <v>0</v>
      </c>
      <c r="Z401" s="8">
        <v>16.989999999999998</v>
      </c>
      <c r="AA401" s="5">
        <v>16.989999999999998</v>
      </c>
      <c r="AB401" s="6">
        <f t="shared" si="275"/>
        <v>0</v>
      </c>
      <c r="AC401" s="7">
        <f t="shared" si="276"/>
        <v>0</v>
      </c>
      <c r="AD401" s="8">
        <v>14.99</v>
      </c>
      <c r="AE401" s="5">
        <v>14.99</v>
      </c>
      <c r="AF401" s="6">
        <f t="shared" si="277"/>
        <v>0</v>
      </c>
      <c r="AG401" s="7">
        <f t="shared" si="278"/>
        <v>0</v>
      </c>
      <c r="AH401" s="8">
        <v>14.99</v>
      </c>
      <c r="AI401" s="5">
        <v>14.99</v>
      </c>
      <c r="AJ401" s="6">
        <f t="shared" si="279"/>
        <v>0</v>
      </c>
      <c r="AK401" s="7">
        <f t="shared" si="280"/>
        <v>0</v>
      </c>
      <c r="AL401" s="8">
        <v>19.989999999999998</v>
      </c>
      <c r="AM401" s="5">
        <v>15.99</v>
      </c>
      <c r="AN401" s="6">
        <f t="shared" si="281"/>
        <v>-3.9999999999999982</v>
      </c>
      <c r="AO401" s="7">
        <f t="shared" si="282"/>
        <v>-20</v>
      </c>
      <c r="AP401" s="8">
        <v>19.989999999999998</v>
      </c>
      <c r="AQ401" s="5">
        <v>15.99</v>
      </c>
      <c r="AR401" s="6">
        <f t="shared" si="283"/>
        <v>-3.9999999999999982</v>
      </c>
      <c r="AS401" s="7">
        <f t="shared" si="284"/>
        <v>-20</v>
      </c>
      <c r="AT401" s="8">
        <v>17.989999999999998</v>
      </c>
      <c r="AU401" s="5">
        <v>14.99</v>
      </c>
      <c r="AV401" s="6">
        <f t="shared" si="285"/>
        <v>-2.9999999999999982</v>
      </c>
      <c r="AW401" s="7">
        <f t="shared" si="286"/>
        <v>-16.7</v>
      </c>
      <c r="AX401" s="8">
        <v>17.989999999999998</v>
      </c>
      <c r="AY401" s="5">
        <v>14.99</v>
      </c>
      <c r="AZ401" s="6">
        <f t="shared" si="287"/>
        <v>-2.9999999999999982</v>
      </c>
      <c r="BA401" s="7">
        <f t="shared" si="288"/>
        <v>-16.7</v>
      </c>
      <c r="BB401" s="8">
        <v>14.99</v>
      </c>
      <c r="BC401" s="5">
        <v>14.99</v>
      </c>
      <c r="BD401" s="6">
        <f t="shared" si="289"/>
        <v>0</v>
      </c>
      <c r="BE401" s="7">
        <f t="shared" si="290"/>
        <v>0</v>
      </c>
      <c r="BF401" s="8">
        <v>14.99</v>
      </c>
      <c r="BG401" s="5">
        <v>14.99</v>
      </c>
      <c r="BH401" s="6">
        <f t="shared" si="291"/>
        <v>0</v>
      </c>
      <c r="BI401" s="7">
        <f t="shared" si="292"/>
        <v>0</v>
      </c>
      <c r="BJ401" s="8">
        <v>14.99</v>
      </c>
      <c r="BK401" s="5">
        <v>13.99</v>
      </c>
      <c r="BL401" s="6">
        <f t="shared" si="293"/>
        <v>-1</v>
      </c>
      <c r="BM401" s="7">
        <f t="shared" si="294"/>
        <v>-6.7</v>
      </c>
      <c r="BN401" s="8">
        <v>15.99</v>
      </c>
      <c r="BO401" s="5">
        <v>15.99</v>
      </c>
      <c r="BP401" s="6">
        <f t="shared" si="295"/>
        <v>0</v>
      </c>
      <c r="BQ401" s="7">
        <f t="shared" si="296"/>
        <v>0</v>
      </c>
      <c r="BR401" s="8">
        <v>14.99</v>
      </c>
      <c r="BS401" s="5">
        <v>14.99</v>
      </c>
      <c r="BT401" s="6">
        <f t="shared" si="297"/>
        <v>0</v>
      </c>
      <c r="BU401" s="7">
        <f t="shared" si="298"/>
        <v>0</v>
      </c>
      <c r="BV401">
        <f t="shared" si="258"/>
        <v>14.99</v>
      </c>
      <c r="BW401">
        <f t="shared" si="258"/>
        <v>13.99</v>
      </c>
      <c r="BX401">
        <f t="shared" si="259"/>
        <v>19.989999999999998</v>
      </c>
      <c r="BY401">
        <f t="shared" si="259"/>
        <v>17.95</v>
      </c>
      <c r="BZ401">
        <f t="shared" si="260"/>
        <v>16.75</v>
      </c>
      <c r="CA401">
        <f t="shared" si="260"/>
        <v>15.46</v>
      </c>
      <c r="CB401">
        <f t="shared" si="261"/>
        <v>1.92</v>
      </c>
      <c r="CC401">
        <f t="shared" si="261"/>
        <v>0.91</v>
      </c>
      <c r="CD401">
        <f t="shared" si="263"/>
        <v>5</v>
      </c>
      <c r="CE401">
        <f t="shared" si="263"/>
        <v>3.96</v>
      </c>
      <c r="CF401">
        <f t="shared" si="262"/>
        <v>29.9</v>
      </c>
      <c r="CG401">
        <f t="shared" si="262"/>
        <v>25.6</v>
      </c>
      <c r="CH401" s="20" t="b">
        <f t="shared" si="299"/>
        <v>1</v>
      </c>
    </row>
    <row r="402" spans="1:86" x14ac:dyDescent="0.25">
      <c r="A402" s="31" t="s">
        <v>482</v>
      </c>
      <c r="B402" s="31" t="s">
        <v>449</v>
      </c>
      <c r="C402" s="32">
        <v>31109</v>
      </c>
      <c r="D402" s="32" t="b">
        <f t="shared" si="264"/>
        <v>1</v>
      </c>
      <c r="E402" s="32" t="b">
        <f t="shared" si="264"/>
        <v>1</v>
      </c>
      <c r="F402" s="4">
        <v>99.99</v>
      </c>
      <c r="G402" s="5">
        <v>119.99</v>
      </c>
      <c r="H402" s="6">
        <f t="shared" si="265"/>
        <v>20</v>
      </c>
      <c r="I402" s="7">
        <f t="shared" si="266"/>
        <v>20</v>
      </c>
      <c r="J402" s="8">
        <v>99.99</v>
      </c>
      <c r="K402" s="5">
        <v>119.99</v>
      </c>
      <c r="L402" s="6">
        <f t="shared" si="267"/>
        <v>20</v>
      </c>
      <c r="M402" s="7">
        <f t="shared" si="268"/>
        <v>20</v>
      </c>
      <c r="N402" s="8">
        <v>119.99</v>
      </c>
      <c r="O402" s="5">
        <v>129.99</v>
      </c>
      <c r="P402" s="6">
        <f t="shared" si="269"/>
        <v>10.000000000000014</v>
      </c>
      <c r="Q402" s="7">
        <f t="shared" si="270"/>
        <v>8.3000000000000007</v>
      </c>
      <c r="R402" s="8">
        <v>119.95</v>
      </c>
      <c r="S402" s="5">
        <v>119.95</v>
      </c>
      <c r="T402" s="6">
        <f t="shared" si="271"/>
        <v>0</v>
      </c>
      <c r="U402" s="7">
        <f t="shared" si="272"/>
        <v>0</v>
      </c>
      <c r="V402" s="8">
        <v>109.99</v>
      </c>
      <c r="W402" s="5">
        <v>119.99</v>
      </c>
      <c r="X402" s="6">
        <f t="shared" si="273"/>
        <v>10</v>
      </c>
      <c r="Y402" s="7">
        <f t="shared" si="274"/>
        <v>9.1</v>
      </c>
      <c r="Z402" s="8">
        <v>109.99</v>
      </c>
      <c r="AA402" s="5">
        <v>119.99</v>
      </c>
      <c r="AB402" s="6">
        <f t="shared" si="275"/>
        <v>10</v>
      </c>
      <c r="AC402" s="7">
        <f t="shared" si="276"/>
        <v>9.1</v>
      </c>
      <c r="AD402" s="8">
        <v>99.99</v>
      </c>
      <c r="AE402" s="5">
        <v>119.99</v>
      </c>
      <c r="AF402" s="6">
        <f t="shared" si="277"/>
        <v>20</v>
      </c>
      <c r="AG402" s="7">
        <f t="shared" si="278"/>
        <v>20</v>
      </c>
      <c r="AH402" s="8">
        <v>104.99</v>
      </c>
      <c r="AI402" s="5">
        <v>119.99</v>
      </c>
      <c r="AJ402" s="6">
        <f t="shared" si="279"/>
        <v>15</v>
      </c>
      <c r="AK402" s="7">
        <f t="shared" si="280"/>
        <v>14.3</v>
      </c>
      <c r="AL402" s="8">
        <v>119.99</v>
      </c>
      <c r="AM402" s="5">
        <v>129.99</v>
      </c>
      <c r="AN402" s="6">
        <f t="shared" si="281"/>
        <v>10.000000000000014</v>
      </c>
      <c r="AO402" s="7">
        <f t="shared" si="282"/>
        <v>8.3000000000000007</v>
      </c>
      <c r="AP402" s="8">
        <v>119.99</v>
      </c>
      <c r="AQ402" s="5">
        <v>129.99</v>
      </c>
      <c r="AR402" s="6">
        <f t="shared" si="283"/>
        <v>10.000000000000014</v>
      </c>
      <c r="AS402" s="7">
        <f t="shared" si="284"/>
        <v>8.3000000000000007</v>
      </c>
      <c r="AT402" s="8">
        <v>99.99</v>
      </c>
      <c r="AU402" s="5">
        <v>119.99</v>
      </c>
      <c r="AV402" s="6">
        <f t="shared" si="285"/>
        <v>20</v>
      </c>
      <c r="AW402" s="7">
        <f t="shared" si="286"/>
        <v>20</v>
      </c>
      <c r="AX402" s="8">
        <v>99.99</v>
      </c>
      <c r="AY402" s="5">
        <v>119.99</v>
      </c>
      <c r="AZ402" s="6">
        <f t="shared" si="287"/>
        <v>20</v>
      </c>
      <c r="BA402" s="7">
        <f t="shared" si="288"/>
        <v>20</v>
      </c>
      <c r="BB402" s="8">
        <v>99.99</v>
      </c>
      <c r="BC402" s="5">
        <v>119.99</v>
      </c>
      <c r="BD402" s="6">
        <f t="shared" si="289"/>
        <v>20</v>
      </c>
      <c r="BE402" s="7">
        <f t="shared" si="290"/>
        <v>20</v>
      </c>
      <c r="BF402" s="8">
        <v>114.99</v>
      </c>
      <c r="BG402" s="5">
        <v>119.99</v>
      </c>
      <c r="BH402" s="6">
        <f t="shared" si="291"/>
        <v>5</v>
      </c>
      <c r="BI402" s="7">
        <f t="shared" si="292"/>
        <v>4.3</v>
      </c>
      <c r="BJ402" s="8">
        <v>109.99</v>
      </c>
      <c r="BK402" s="5">
        <v>122.99</v>
      </c>
      <c r="BL402" s="6">
        <f t="shared" si="293"/>
        <v>13</v>
      </c>
      <c r="BM402" s="7">
        <f t="shared" si="294"/>
        <v>11.8</v>
      </c>
      <c r="BN402" s="8">
        <v>109.99</v>
      </c>
      <c r="BO402" s="5">
        <v>119.99</v>
      </c>
      <c r="BP402" s="6">
        <f t="shared" si="295"/>
        <v>10</v>
      </c>
      <c r="BQ402" s="7">
        <f t="shared" si="296"/>
        <v>9.1</v>
      </c>
      <c r="BR402" s="8">
        <v>114.99</v>
      </c>
      <c r="BS402" s="5">
        <v>119.99</v>
      </c>
      <c r="BT402" s="6">
        <f t="shared" si="297"/>
        <v>5</v>
      </c>
      <c r="BU402" s="7">
        <f t="shared" si="298"/>
        <v>4.3</v>
      </c>
      <c r="BV402">
        <f t="shared" si="258"/>
        <v>99.99</v>
      </c>
      <c r="BW402">
        <f t="shared" si="258"/>
        <v>119.95</v>
      </c>
      <c r="BX402">
        <f t="shared" si="259"/>
        <v>119.99</v>
      </c>
      <c r="BY402">
        <f t="shared" si="259"/>
        <v>129.99</v>
      </c>
      <c r="BZ402">
        <f t="shared" si="260"/>
        <v>109.11</v>
      </c>
      <c r="CA402">
        <f t="shared" si="260"/>
        <v>121.93</v>
      </c>
      <c r="CB402">
        <f t="shared" si="261"/>
        <v>7.9</v>
      </c>
      <c r="CC402">
        <f t="shared" si="261"/>
        <v>3.8</v>
      </c>
      <c r="CD402">
        <f t="shared" si="263"/>
        <v>20</v>
      </c>
      <c r="CE402">
        <f t="shared" si="263"/>
        <v>10.039999999999999</v>
      </c>
      <c r="CF402">
        <f t="shared" si="262"/>
        <v>18.3</v>
      </c>
      <c r="CG402">
        <f t="shared" si="262"/>
        <v>8.1999999999999993</v>
      </c>
      <c r="CH402" s="20" t="b">
        <f t="shared" si="299"/>
        <v>1</v>
      </c>
    </row>
    <row r="403" spans="1:86" x14ac:dyDescent="0.25">
      <c r="A403" s="31" t="s">
        <v>483</v>
      </c>
      <c r="B403" s="31" t="s">
        <v>57</v>
      </c>
      <c r="C403" s="32">
        <v>41936</v>
      </c>
      <c r="D403" s="32" t="b">
        <f t="shared" si="264"/>
        <v>1</v>
      </c>
      <c r="E403" s="32" t="b">
        <f t="shared" si="264"/>
        <v>1</v>
      </c>
      <c r="F403" s="4">
        <v>19.989999999999998</v>
      </c>
      <c r="G403" s="5">
        <v>19.989999999999998</v>
      </c>
      <c r="H403" s="6">
        <f t="shared" si="265"/>
        <v>0</v>
      </c>
      <c r="I403" s="7">
        <f t="shared" si="266"/>
        <v>0</v>
      </c>
      <c r="J403" s="8">
        <v>19.989999999999998</v>
      </c>
      <c r="K403" s="5">
        <v>19.989999999999998</v>
      </c>
      <c r="L403" s="6">
        <f t="shared" si="267"/>
        <v>0</v>
      </c>
      <c r="M403" s="7">
        <f t="shared" si="268"/>
        <v>0</v>
      </c>
      <c r="N403" s="8">
        <v>21.99</v>
      </c>
      <c r="O403" s="5">
        <v>21.99</v>
      </c>
      <c r="P403" s="6">
        <f t="shared" si="269"/>
        <v>0</v>
      </c>
      <c r="Q403" s="7">
        <f t="shared" si="270"/>
        <v>0</v>
      </c>
      <c r="R403" s="8">
        <v>24.95</v>
      </c>
      <c r="S403" s="5">
        <v>24.95</v>
      </c>
      <c r="T403" s="6">
        <f t="shared" si="271"/>
        <v>0</v>
      </c>
      <c r="U403" s="7">
        <f t="shared" si="272"/>
        <v>0</v>
      </c>
      <c r="V403" s="8">
        <v>19.989999999999998</v>
      </c>
      <c r="W403" s="5">
        <v>19.989999999999998</v>
      </c>
      <c r="X403" s="6">
        <f t="shared" si="273"/>
        <v>0</v>
      </c>
      <c r="Y403" s="7">
        <f t="shared" si="274"/>
        <v>0</v>
      </c>
      <c r="Z403" s="8">
        <v>21.99</v>
      </c>
      <c r="AA403" s="5">
        <v>21.99</v>
      </c>
      <c r="AB403" s="6">
        <f t="shared" si="275"/>
        <v>0</v>
      </c>
      <c r="AC403" s="7">
        <f t="shared" si="276"/>
        <v>0</v>
      </c>
      <c r="AD403" s="8">
        <v>19.989999999999998</v>
      </c>
      <c r="AE403" s="5">
        <v>19.989999999999998</v>
      </c>
      <c r="AF403" s="6">
        <f t="shared" si="277"/>
        <v>0</v>
      </c>
      <c r="AG403" s="7">
        <f t="shared" si="278"/>
        <v>0</v>
      </c>
      <c r="AH403" s="8">
        <v>19.989999999999998</v>
      </c>
      <c r="AI403" s="5">
        <v>19.989999999999998</v>
      </c>
      <c r="AJ403" s="6">
        <f t="shared" si="279"/>
        <v>0</v>
      </c>
      <c r="AK403" s="7">
        <f t="shared" si="280"/>
        <v>0</v>
      </c>
      <c r="AL403" s="8">
        <v>21.99</v>
      </c>
      <c r="AM403" s="5">
        <v>21.99</v>
      </c>
      <c r="AN403" s="6">
        <f t="shared" si="281"/>
        <v>0</v>
      </c>
      <c r="AO403" s="7">
        <f t="shared" si="282"/>
        <v>0</v>
      </c>
      <c r="AP403" s="8">
        <v>21.99</v>
      </c>
      <c r="AQ403" s="5">
        <v>21.99</v>
      </c>
      <c r="AR403" s="6">
        <f t="shared" si="283"/>
        <v>0</v>
      </c>
      <c r="AS403" s="7">
        <f t="shared" si="284"/>
        <v>0</v>
      </c>
      <c r="AT403" s="8">
        <v>19.989999999999998</v>
      </c>
      <c r="AU403" s="5">
        <v>19.989999999999998</v>
      </c>
      <c r="AV403" s="6">
        <f t="shared" si="285"/>
        <v>0</v>
      </c>
      <c r="AW403" s="7">
        <f t="shared" si="286"/>
        <v>0</v>
      </c>
      <c r="AX403" s="8">
        <v>19.989999999999998</v>
      </c>
      <c r="AY403" s="5">
        <v>19.989999999999998</v>
      </c>
      <c r="AZ403" s="6">
        <f t="shared" si="287"/>
        <v>0</v>
      </c>
      <c r="BA403" s="7">
        <f t="shared" si="288"/>
        <v>0</v>
      </c>
      <c r="BB403" s="8">
        <v>19.989999999999998</v>
      </c>
      <c r="BC403" s="5">
        <v>19.989999999999998</v>
      </c>
      <c r="BD403" s="6">
        <f t="shared" si="289"/>
        <v>0</v>
      </c>
      <c r="BE403" s="7">
        <f t="shared" si="290"/>
        <v>0</v>
      </c>
      <c r="BF403" s="8">
        <v>19.989999999999998</v>
      </c>
      <c r="BG403" s="5">
        <v>19.989999999999998</v>
      </c>
      <c r="BH403" s="6">
        <f t="shared" si="291"/>
        <v>0</v>
      </c>
      <c r="BI403" s="7">
        <f t="shared" si="292"/>
        <v>0</v>
      </c>
      <c r="BJ403" s="8">
        <v>19.489999999999998</v>
      </c>
      <c r="BK403" s="5">
        <v>18.489999999999998</v>
      </c>
      <c r="BL403" s="6">
        <f t="shared" si="293"/>
        <v>-1</v>
      </c>
      <c r="BM403" s="7">
        <f t="shared" si="294"/>
        <v>-5.0999999999999996</v>
      </c>
      <c r="BN403" s="8">
        <v>21.99</v>
      </c>
      <c r="BO403" s="5">
        <v>21.99</v>
      </c>
      <c r="BP403" s="6">
        <f t="shared" si="295"/>
        <v>0</v>
      </c>
      <c r="BQ403" s="7">
        <f t="shared" si="296"/>
        <v>0</v>
      </c>
      <c r="BR403" s="8">
        <v>19.989999999999998</v>
      </c>
      <c r="BS403" s="5">
        <v>19.989999999999998</v>
      </c>
      <c r="BT403" s="6">
        <f t="shared" si="297"/>
        <v>0</v>
      </c>
      <c r="BU403" s="7">
        <f t="shared" si="298"/>
        <v>0</v>
      </c>
      <c r="BV403">
        <f t="shared" si="258"/>
        <v>19.489999999999998</v>
      </c>
      <c r="BW403">
        <f t="shared" si="258"/>
        <v>18.489999999999998</v>
      </c>
      <c r="BX403">
        <f t="shared" si="259"/>
        <v>24.95</v>
      </c>
      <c r="BY403">
        <f t="shared" si="259"/>
        <v>24.95</v>
      </c>
      <c r="BZ403">
        <f t="shared" si="260"/>
        <v>20.84</v>
      </c>
      <c r="CA403">
        <f t="shared" si="260"/>
        <v>20.78</v>
      </c>
      <c r="CB403">
        <f t="shared" si="261"/>
        <v>1.38</v>
      </c>
      <c r="CC403">
        <f t="shared" si="261"/>
        <v>1.46</v>
      </c>
      <c r="CD403">
        <f t="shared" si="263"/>
        <v>5.46</v>
      </c>
      <c r="CE403">
        <f t="shared" si="263"/>
        <v>6.46</v>
      </c>
      <c r="CF403">
        <f t="shared" si="262"/>
        <v>26.2</v>
      </c>
      <c r="CG403">
        <f t="shared" si="262"/>
        <v>31.1</v>
      </c>
      <c r="CH403" s="20" t="b">
        <f t="shared" si="299"/>
        <v>1</v>
      </c>
    </row>
    <row r="404" spans="1:86" x14ac:dyDescent="0.25">
      <c r="A404" s="31" t="s">
        <v>484</v>
      </c>
      <c r="B404" s="31" t="s">
        <v>57</v>
      </c>
      <c r="C404" s="32">
        <v>41937</v>
      </c>
      <c r="D404" s="32" t="b">
        <f t="shared" si="264"/>
        <v>1</v>
      </c>
      <c r="E404" s="32" t="b">
        <f t="shared" si="264"/>
        <v>1</v>
      </c>
      <c r="F404" s="4">
        <v>29.99</v>
      </c>
      <c r="G404" s="5">
        <v>29.99</v>
      </c>
      <c r="H404" s="6">
        <f t="shared" si="265"/>
        <v>0</v>
      </c>
      <c r="I404" s="7">
        <f t="shared" si="266"/>
        <v>0</v>
      </c>
      <c r="J404" s="8">
        <v>29.99</v>
      </c>
      <c r="K404" s="5">
        <v>29.99</v>
      </c>
      <c r="L404" s="6">
        <f t="shared" si="267"/>
        <v>0</v>
      </c>
      <c r="M404" s="7">
        <f t="shared" si="268"/>
        <v>0</v>
      </c>
      <c r="N404" s="8">
        <v>32.99</v>
      </c>
      <c r="O404" s="5">
        <v>32.99</v>
      </c>
      <c r="P404" s="6">
        <f t="shared" si="269"/>
        <v>0</v>
      </c>
      <c r="Q404" s="7">
        <f t="shared" si="270"/>
        <v>0</v>
      </c>
      <c r="R404" s="8">
        <v>34.950000000000003</v>
      </c>
      <c r="S404" s="5">
        <v>34.950000000000003</v>
      </c>
      <c r="T404" s="6">
        <f t="shared" si="271"/>
        <v>0</v>
      </c>
      <c r="U404" s="7">
        <f t="shared" si="272"/>
        <v>0</v>
      </c>
      <c r="V404" s="8">
        <v>29.99</v>
      </c>
      <c r="W404" s="5">
        <v>29.99</v>
      </c>
      <c r="X404" s="6">
        <f t="shared" si="273"/>
        <v>0</v>
      </c>
      <c r="Y404" s="7">
        <f t="shared" si="274"/>
        <v>0</v>
      </c>
      <c r="Z404" s="8">
        <v>29.99</v>
      </c>
      <c r="AA404" s="5">
        <v>29.99</v>
      </c>
      <c r="AB404" s="6">
        <f t="shared" si="275"/>
        <v>0</v>
      </c>
      <c r="AC404" s="7">
        <f t="shared" si="276"/>
        <v>0</v>
      </c>
      <c r="AD404" s="8">
        <v>29.99</v>
      </c>
      <c r="AE404" s="5">
        <v>29.99</v>
      </c>
      <c r="AF404" s="6">
        <f t="shared" si="277"/>
        <v>0</v>
      </c>
      <c r="AG404" s="7">
        <f t="shared" si="278"/>
        <v>0</v>
      </c>
      <c r="AH404" s="8">
        <v>29.99</v>
      </c>
      <c r="AI404" s="5">
        <v>29.99</v>
      </c>
      <c r="AJ404" s="6">
        <f t="shared" si="279"/>
        <v>0</v>
      </c>
      <c r="AK404" s="7">
        <f t="shared" si="280"/>
        <v>0</v>
      </c>
      <c r="AL404" s="8">
        <v>32.99</v>
      </c>
      <c r="AM404" s="5">
        <v>32.99</v>
      </c>
      <c r="AN404" s="6">
        <f t="shared" si="281"/>
        <v>0</v>
      </c>
      <c r="AO404" s="7">
        <f t="shared" si="282"/>
        <v>0</v>
      </c>
      <c r="AP404" s="8">
        <v>32.99</v>
      </c>
      <c r="AQ404" s="5">
        <v>32.99</v>
      </c>
      <c r="AR404" s="6">
        <f t="shared" si="283"/>
        <v>0</v>
      </c>
      <c r="AS404" s="7">
        <f t="shared" si="284"/>
        <v>0</v>
      </c>
      <c r="AT404" s="8">
        <v>29.99</v>
      </c>
      <c r="AU404" s="5">
        <v>29.99</v>
      </c>
      <c r="AV404" s="6">
        <f t="shared" si="285"/>
        <v>0</v>
      </c>
      <c r="AW404" s="7">
        <f t="shared" si="286"/>
        <v>0</v>
      </c>
      <c r="AX404" s="8">
        <v>29.99</v>
      </c>
      <c r="AY404" s="5">
        <v>29.99</v>
      </c>
      <c r="AZ404" s="6">
        <f t="shared" si="287"/>
        <v>0</v>
      </c>
      <c r="BA404" s="7">
        <f t="shared" si="288"/>
        <v>0</v>
      </c>
      <c r="BB404" s="8">
        <v>29.99</v>
      </c>
      <c r="BC404" s="5">
        <v>29.99</v>
      </c>
      <c r="BD404" s="6">
        <f t="shared" si="289"/>
        <v>0</v>
      </c>
      <c r="BE404" s="7">
        <f t="shared" si="290"/>
        <v>0</v>
      </c>
      <c r="BF404" s="8">
        <v>29.99</v>
      </c>
      <c r="BG404" s="5">
        <v>29.99</v>
      </c>
      <c r="BH404" s="6">
        <f t="shared" si="291"/>
        <v>0</v>
      </c>
      <c r="BI404" s="7">
        <f t="shared" si="292"/>
        <v>0</v>
      </c>
      <c r="BJ404" s="8">
        <v>29.49</v>
      </c>
      <c r="BK404" s="5">
        <v>27.99</v>
      </c>
      <c r="BL404" s="6">
        <f t="shared" si="293"/>
        <v>-1.5</v>
      </c>
      <c r="BM404" s="7">
        <f t="shared" si="294"/>
        <v>-5.0999999999999996</v>
      </c>
      <c r="BN404" s="8">
        <v>31.99</v>
      </c>
      <c r="BO404" s="5">
        <v>31.99</v>
      </c>
      <c r="BP404" s="6">
        <f t="shared" si="295"/>
        <v>0</v>
      </c>
      <c r="BQ404" s="7">
        <f t="shared" si="296"/>
        <v>0</v>
      </c>
      <c r="BR404" s="8">
        <v>29.99</v>
      </c>
      <c r="BS404" s="5">
        <v>29.99</v>
      </c>
      <c r="BT404" s="6">
        <f t="shared" si="297"/>
        <v>0</v>
      </c>
      <c r="BU404" s="7">
        <f t="shared" si="298"/>
        <v>0</v>
      </c>
      <c r="BV404">
        <f t="shared" si="258"/>
        <v>29.49</v>
      </c>
      <c r="BW404">
        <f t="shared" si="258"/>
        <v>27.99</v>
      </c>
      <c r="BX404">
        <f t="shared" si="259"/>
        <v>34.950000000000003</v>
      </c>
      <c r="BY404">
        <f t="shared" si="259"/>
        <v>34.950000000000003</v>
      </c>
      <c r="BZ404">
        <f t="shared" si="260"/>
        <v>30.9</v>
      </c>
      <c r="CA404">
        <f t="shared" si="260"/>
        <v>30.81</v>
      </c>
      <c r="CB404">
        <f t="shared" si="261"/>
        <v>1.57</v>
      </c>
      <c r="CC404">
        <f t="shared" si="261"/>
        <v>1.68</v>
      </c>
      <c r="CD404">
        <f t="shared" si="263"/>
        <v>5.46</v>
      </c>
      <c r="CE404">
        <f t="shared" si="263"/>
        <v>6.96</v>
      </c>
      <c r="CF404">
        <f t="shared" si="262"/>
        <v>17.7</v>
      </c>
      <c r="CG404">
        <f t="shared" si="262"/>
        <v>22.6</v>
      </c>
      <c r="CH404" s="20" t="b">
        <f t="shared" si="299"/>
        <v>1</v>
      </c>
    </row>
    <row r="405" spans="1:86" x14ac:dyDescent="0.25">
      <c r="A405" s="31" t="s">
        <v>485</v>
      </c>
      <c r="B405" s="31" t="s">
        <v>307</v>
      </c>
      <c r="C405" s="32">
        <v>60197</v>
      </c>
      <c r="D405" s="32" t="b">
        <f t="shared" si="264"/>
        <v>1</v>
      </c>
      <c r="E405" s="32" t="b">
        <f t="shared" si="264"/>
        <v>1</v>
      </c>
      <c r="F405" s="4">
        <v>129.99</v>
      </c>
      <c r="G405" s="5">
        <v>129.99</v>
      </c>
      <c r="H405" s="6">
        <f t="shared" si="265"/>
        <v>0</v>
      </c>
      <c r="I405" s="7">
        <f t="shared" si="266"/>
        <v>0</v>
      </c>
      <c r="J405" s="8">
        <v>129.99</v>
      </c>
      <c r="K405" s="5">
        <v>129.99</v>
      </c>
      <c r="L405" s="6">
        <f t="shared" si="267"/>
        <v>0</v>
      </c>
      <c r="M405" s="7">
        <f t="shared" si="268"/>
        <v>0</v>
      </c>
      <c r="N405" s="8">
        <v>139.99</v>
      </c>
      <c r="O405" s="5">
        <v>139.99</v>
      </c>
      <c r="P405" s="6">
        <f t="shared" si="269"/>
        <v>0</v>
      </c>
      <c r="Q405" s="7">
        <f t="shared" si="270"/>
        <v>0</v>
      </c>
      <c r="R405" s="8">
        <v>149.94999999999999</v>
      </c>
      <c r="S405" s="5">
        <v>149.94999999999999</v>
      </c>
      <c r="T405" s="6">
        <f t="shared" si="271"/>
        <v>0</v>
      </c>
      <c r="U405" s="7">
        <f t="shared" si="272"/>
        <v>0</v>
      </c>
      <c r="V405" s="8">
        <v>139.99</v>
      </c>
      <c r="W405" s="5">
        <v>129.99</v>
      </c>
      <c r="X405" s="6">
        <f t="shared" si="273"/>
        <v>-10</v>
      </c>
      <c r="Y405" s="7">
        <f t="shared" si="274"/>
        <v>-7.1</v>
      </c>
      <c r="Z405" s="8">
        <v>149.99</v>
      </c>
      <c r="AA405" s="5">
        <v>149.99</v>
      </c>
      <c r="AB405" s="6">
        <f t="shared" si="275"/>
        <v>0</v>
      </c>
      <c r="AC405" s="7">
        <f t="shared" si="276"/>
        <v>0</v>
      </c>
      <c r="AD405" s="8">
        <v>129.99</v>
      </c>
      <c r="AE405" s="5">
        <v>129.99</v>
      </c>
      <c r="AF405" s="6">
        <f t="shared" si="277"/>
        <v>0</v>
      </c>
      <c r="AG405" s="7">
        <f t="shared" si="278"/>
        <v>0</v>
      </c>
      <c r="AH405" s="8">
        <v>129.99</v>
      </c>
      <c r="AI405" s="5">
        <v>129.99</v>
      </c>
      <c r="AJ405" s="6">
        <f t="shared" si="279"/>
        <v>0</v>
      </c>
      <c r="AK405" s="7">
        <f t="shared" si="280"/>
        <v>0</v>
      </c>
      <c r="AL405" s="8">
        <v>139.99</v>
      </c>
      <c r="AM405" s="5">
        <v>139.99</v>
      </c>
      <c r="AN405" s="6">
        <f t="shared" si="281"/>
        <v>0</v>
      </c>
      <c r="AO405" s="7">
        <f t="shared" si="282"/>
        <v>0</v>
      </c>
      <c r="AP405" s="8">
        <v>139.99</v>
      </c>
      <c r="AQ405" s="5">
        <v>139.99</v>
      </c>
      <c r="AR405" s="6">
        <f t="shared" si="283"/>
        <v>0</v>
      </c>
      <c r="AS405" s="7">
        <f t="shared" si="284"/>
        <v>0</v>
      </c>
      <c r="AT405" s="8">
        <v>129.99</v>
      </c>
      <c r="AU405" s="5">
        <v>129.99</v>
      </c>
      <c r="AV405" s="6">
        <f t="shared" si="285"/>
        <v>0</v>
      </c>
      <c r="AW405" s="7">
        <f t="shared" si="286"/>
        <v>0</v>
      </c>
      <c r="AX405" s="8">
        <v>129.99</v>
      </c>
      <c r="AY405" s="5">
        <v>129.99</v>
      </c>
      <c r="AZ405" s="6">
        <f t="shared" si="287"/>
        <v>0</v>
      </c>
      <c r="BA405" s="7">
        <f t="shared" si="288"/>
        <v>0</v>
      </c>
      <c r="BB405" s="8">
        <v>129.99</v>
      </c>
      <c r="BC405" s="5">
        <v>129.99</v>
      </c>
      <c r="BD405" s="6">
        <f t="shared" si="289"/>
        <v>0</v>
      </c>
      <c r="BE405" s="7">
        <f t="shared" si="290"/>
        <v>0</v>
      </c>
      <c r="BF405" s="8">
        <v>139.99</v>
      </c>
      <c r="BG405" s="5">
        <v>129.99</v>
      </c>
      <c r="BH405" s="6">
        <f t="shared" si="291"/>
        <v>-10</v>
      </c>
      <c r="BI405" s="7">
        <f t="shared" si="292"/>
        <v>-7.1</v>
      </c>
      <c r="BJ405" s="8">
        <v>129.99</v>
      </c>
      <c r="BK405" s="5">
        <v>129.99</v>
      </c>
      <c r="BL405" s="6">
        <f t="shared" si="293"/>
        <v>0</v>
      </c>
      <c r="BM405" s="7">
        <f t="shared" si="294"/>
        <v>0</v>
      </c>
      <c r="BN405" s="8">
        <v>139.99</v>
      </c>
      <c r="BO405" s="5">
        <v>139.99</v>
      </c>
      <c r="BP405" s="6">
        <f t="shared" si="295"/>
        <v>0</v>
      </c>
      <c r="BQ405" s="7">
        <f t="shared" si="296"/>
        <v>0</v>
      </c>
      <c r="BR405" s="8">
        <v>139.99</v>
      </c>
      <c r="BS405" s="5">
        <v>129.99</v>
      </c>
      <c r="BT405" s="6">
        <f t="shared" si="297"/>
        <v>-10</v>
      </c>
      <c r="BU405" s="7">
        <f t="shared" si="298"/>
        <v>-7.1</v>
      </c>
      <c r="BV405">
        <f t="shared" si="258"/>
        <v>129.99</v>
      </c>
      <c r="BW405">
        <f t="shared" si="258"/>
        <v>129.99</v>
      </c>
      <c r="BX405">
        <f t="shared" si="259"/>
        <v>149.99</v>
      </c>
      <c r="BY405">
        <f t="shared" si="259"/>
        <v>149.99</v>
      </c>
      <c r="BZ405">
        <f t="shared" si="260"/>
        <v>136.46</v>
      </c>
      <c r="CA405">
        <f t="shared" si="260"/>
        <v>134.69</v>
      </c>
      <c r="CB405">
        <f t="shared" si="261"/>
        <v>6.8</v>
      </c>
      <c r="CC405">
        <f t="shared" si="261"/>
        <v>6.95</v>
      </c>
      <c r="CD405">
        <f t="shared" si="263"/>
        <v>20</v>
      </c>
      <c r="CE405">
        <f t="shared" si="263"/>
        <v>20</v>
      </c>
      <c r="CF405">
        <f t="shared" si="262"/>
        <v>14.7</v>
      </c>
      <c r="CG405">
        <f t="shared" si="262"/>
        <v>14.8</v>
      </c>
      <c r="CH405" s="20" t="b">
        <f t="shared" si="299"/>
        <v>1</v>
      </c>
    </row>
    <row r="406" spans="1:86" x14ac:dyDescent="0.25">
      <c r="A406" s="31" t="s">
        <v>486</v>
      </c>
      <c r="B406" s="31" t="s">
        <v>240</v>
      </c>
      <c r="C406" s="32">
        <v>76901</v>
      </c>
      <c r="D406" s="32" t="b">
        <f t="shared" si="264"/>
        <v>1</v>
      </c>
      <c r="E406" s="32" t="b">
        <f t="shared" si="264"/>
        <v>1</v>
      </c>
      <c r="F406" s="4">
        <v>19.989999999999998</v>
      </c>
      <c r="G406" s="5">
        <v>19.989999999999998</v>
      </c>
      <c r="H406" s="6">
        <f t="shared" si="265"/>
        <v>0</v>
      </c>
      <c r="I406" s="7">
        <f t="shared" si="266"/>
        <v>0</v>
      </c>
      <c r="J406" s="8">
        <v>19.989999999999998</v>
      </c>
      <c r="K406" s="5">
        <v>19.989999999999998</v>
      </c>
      <c r="L406" s="6">
        <f t="shared" si="267"/>
        <v>0</v>
      </c>
      <c r="M406" s="7">
        <f t="shared" si="268"/>
        <v>0</v>
      </c>
      <c r="N406" s="8">
        <v>22.99</v>
      </c>
      <c r="O406" s="5">
        <v>22.99</v>
      </c>
      <c r="P406" s="6">
        <f t="shared" si="269"/>
        <v>0</v>
      </c>
      <c r="Q406" s="7">
        <f t="shared" si="270"/>
        <v>0</v>
      </c>
      <c r="R406" s="8">
        <v>24.95</v>
      </c>
      <c r="S406" s="5">
        <v>24.95</v>
      </c>
      <c r="T406" s="6">
        <f t="shared" si="271"/>
        <v>0</v>
      </c>
      <c r="U406" s="7">
        <f t="shared" si="272"/>
        <v>0</v>
      </c>
      <c r="V406" s="8">
        <v>19.989999999999998</v>
      </c>
      <c r="W406" s="5">
        <v>19.989999999999998</v>
      </c>
      <c r="X406" s="6">
        <f t="shared" si="273"/>
        <v>0</v>
      </c>
      <c r="Y406" s="7">
        <f t="shared" si="274"/>
        <v>0</v>
      </c>
      <c r="Z406" s="8">
        <v>23.99</v>
      </c>
      <c r="AA406" s="5">
        <v>23.99</v>
      </c>
      <c r="AB406" s="6">
        <f t="shared" si="275"/>
        <v>0</v>
      </c>
      <c r="AC406" s="7">
        <f t="shared" si="276"/>
        <v>0</v>
      </c>
      <c r="AD406" s="8">
        <v>19.989999999999998</v>
      </c>
      <c r="AE406" s="5">
        <v>19.989999999999998</v>
      </c>
      <c r="AF406" s="6">
        <f t="shared" si="277"/>
        <v>0</v>
      </c>
      <c r="AG406" s="7">
        <f t="shared" si="278"/>
        <v>0</v>
      </c>
      <c r="AH406" s="8">
        <v>19.989999999999998</v>
      </c>
      <c r="AI406" s="5">
        <v>19.989999999999998</v>
      </c>
      <c r="AJ406" s="6">
        <f t="shared" si="279"/>
        <v>0</v>
      </c>
      <c r="AK406" s="7">
        <f t="shared" si="280"/>
        <v>0</v>
      </c>
      <c r="AL406" s="8">
        <v>22.99</v>
      </c>
      <c r="AM406" s="5">
        <v>22.99</v>
      </c>
      <c r="AN406" s="6">
        <f t="shared" si="281"/>
        <v>0</v>
      </c>
      <c r="AO406" s="7">
        <f t="shared" si="282"/>
        <v>0</v>
      </c>
      <c r="AP406" s="8">
        <v>22.99</v>
      </c>
      <c r="AQ406" s="5">
        <v>22.99</v>
      </c>
      <c r="AR406" s="6">
        <f t="shared" si="283"/>
        <v>0</v>
      </c>
      <c r="AS406" s="7">
        <f t="shared" si="284"/>
        <v>0</v>
      </c>
      <c r="AT406" s="8">
        <v>19.989999999999998</v>
      </c>
      <c r="AU406" s="5">
        <v>19.989999999999998</v>
      </c>
      <c r="AV406" s="6">
        <f t="shared" si="285"/>
        <v>0</v>
      </c>
      <c r="AW406" s="7">
        <f t="shared" si="286"/>
        <v>0</v>
      </c>
      <c r="AX406" s="8">
        <v>19.989999999999998</v>
      </c>
      <c r="AY406" s="5">
        <v>19.989999999999998</v>
      </c>
      <c r="AZ406" s="6">
        <f t="shared" si="287"/>
        <v>0</v>
      </c>
      <c r="BA406" s="7">
        <f t="shared" si="288"/>
        <v>0</v>
      </c>
      <c r="BB406" s="8">
        <v>19.989999999999998</v>
      </c>
      <c r="BC406" s="5">
        <v>19.989999999999998</v>
      </c>
      <c r="BD406" s="6">
        <f t="shared" si="289"/>
        <v>0</v>
      </c>
      <c r="BE406" s="7">
        <f t="shared" si="290"/>
        <v>0</v>
      </c>
      <c r="BF406" s="8">
        <v>19.989999999999998</v>
      </c>
      <c r="BG406" s="5">
        <v>19.989999999999998</v>
      </c>
      <c r="BH406" s="6">
        <f t="shared" si="291"/>
        <v>0</v>
      </c>
      <c r="BI406" s="7">
        <f t="shared" si="292"/>
        <v>0</v>
      </c>
      <c r="BJ406" s="8">
        <v>19.489999999999998</v>
      </c>
      <c r="BK406" s="5">
        <v>18.989999999999998</v>
      </c>
      <c r="BL406" s="6">
        <f t="shared" si="293"/>
        <v>-0.5</v>
      </c>
      <c r="BM406" s="7">
        <f t="shared" si="294"/>
        <v>-2.6</v>
      </c>
      <c r="BN406" s="8">
        <v>21.99</v>
      </c>
      <c r="BO406" s="5">
        <v>21.99</v>
      </c>
      <c r="BP406" s="6">
        <f t="shared" si="295"/>
        <v>0</v>
      </c>
      <c r="BQ406" s="7">
        <f t="shared" si="296"/>
        <v>0</v>
      </c>
      <c r="BR406" s="8">
        <v>19.989999999999998</v>
      </c>
      <c r="BS406" s="5">
        <v>19.989999999999998</v>
      </c>
      <c r="BT406" s="6">
        <f t="shared" si="297"/>
        <v>0</v>
      </c>
      <c r="BU406" s="7">
        <f t="shared" si="298"/>
        <v>0</v>
      </c>
      <c r="BV406">
        <f t="shared" si="258"/>
        <v>19.489999999999998</v>
      </c>
      <c r="BW406">
        <f t="shared" si="258"/>
        <v>18.989999999999998</v>
      </c>
      <c r="BX406">
        <f t="shared" si="259"/>
        <v>24.95</v>
      </c>
      <c r="BY406">
        <f t="shared" si="259"/>
        <v>24.95</v>
      </c>
      <c r="BZ406">
        <f t="shared" si="260"/>
        <v>21.13</v>
      </c>
      <c r="CA406">
        <f t="shared" si="260"/>
        <v>21.11</v>
      </c>
      <c r="CB406">
        <f t="shared" si="261"/>
        <v>1.71</v>
      </c>
      <c r="CC406">
        <f t="shared" si="261"/>
        <v>1.74</v>
      </c>
      <c r="CD406">
        <f t="shared" si="263"/>
        <v>5.46</v>
      </c>
      <c r="CE406">
        <f t="shared" si="263"/>
        <v>5.96</v>
      </c>
      <c r="CF406">
        <f t="shared" si="262"/>
        <v>25.8</v>
      </c>
      <c r="CG406">
        <f t="shared" si="262"/>
        <v>28.2</v>
      </c>
      <c r="CH406" s="20" t="b">
        <f t="shared" si="299"/>
        <v>1</v>
      </c>
    </row>
    <row r="407" spans="1:86" x14ac:dyDescent="0.25">
      <c r="A407" s="31" t="s">
        <v>487</v>
      </c>
      <c r="B407" s="31" t="s">
        <v>222</v>
      </c>
      <c r="C407" s="32">
        <v>71367</v>
      </c>
      <c r="D407" s="32" t="b">
        <f t="shared" si="264"/>
        <v>1</v>
      </c>
      <c r="E407" s="32" t="b">
        <f t="shared" si="264"/>
        <v>1</v>
      </c>
      <c r="F407" s="4">
        <v>29.99</v>
      </c>
      <c r="G407" s="5">
        <v>29.99</v>
      </c>
      <c r="H407" s="6">
        <f t="shared" si="265"/>
        <v>0</v>
      </c>
      <c r="I407" s="7">
        <f t="shared" si="266"/>
        <v>0</v>
      </c>
      <c r="J407" s="8">
        <v>29.99</v>
      </c>
      <c r="K407" s="5">
        <v>29.99</v>
      </c>
      <c r="L407" s="6">
        <f t="shared" si="267"/>
        <v>0</v>
      </c>
      <c r="M407" s="7">
        <f t="shared" si="268"/>
        <v>0</v>
      </c>
      <c r="N407" s="8">
        <v>34.99</v>
      </c>
      <c r="O407" s="5">
        <v>34.99</v>
      </c>
      <c r="P407" s="6">
        <f t="shared" si="269"/>
        <v>0</v>
      </c>
      <c r="Q407" s="7">
        <f t="shared" si="270"/>
        <v>0</v>
      </c>
      <c r="R407" s="8">
        <v>34.950000000000003</v>
      </c>
      <c r="S407" s="5">
        <v>34.950000000000003</v>
      </c>
      <c r="T407" s="6">
        <f t="shared" si="271"/>
        <v>0</v>
      </c>
      <c r="U407" s="7">
        <f t="shared" si="272"/>
        <v>0</v>
      </c>
      <c r="V407" s="8">
        <v>29.99</v>
      </c>
      <c r="W407" s="5">
        <v>29.99</v>
      </c>
      <c r="X407" s="6">
        <f t="shared" si="273"/>
        <v>0</v>
      </c>
      <c r="Y407" s="7">
        <f t="shared" si="274"/>
        <v>0</v>
      </c>
      <c r="Z407" s="8">
        <v>34.99</v>
      </c>
      <c r="AA407" s="5">
        <v>34.99</v>
      </c>
      <c r="AB407" s="6">
        <f t="shared" si="275"/>
        <v>0</v>
      </c>
      <c r="AC407" s="7">
        <f t="shared" si="276"/>
        <v>0</v>
      </c>
      <c r="AD407" s="8">
        <v>29.99</v>
      </c>
      <c r="AE407" s="5">
        <v>29.99</v>
      </c>
      <c r="AF407" s="6">
        <f t="shared" si="277"/>
        <v>0</v>
      </c>
      <c r="AG407" s="7">
        <f t="shared" si="278"/>
        <v>0</v>
      </c>
      <c r="AH407" s="8">
        <v>29.99</v>
      </c>
      <c r="AI407" s="5">
        <v>29.99</v>
      </c>
      <c r="AJ407" s="6">
        <f t="shared" si="279"/>
        <v>0</v>
      </c>
      <c r="AK407" s="7">
        <f t="shared" si="280"/>
        <v>0</v>
      </c>
      <c r="AL407" s="8">
        <v>34.99</v>
      </c>
      <c r="AM407" s="5">
        <v>34.99</v>
      </c>
      <c r="AN407" s="6">
        <f t="shared" si="281"/>
        <v>0</v>
      </c>
      <c r="AO407" s="7">
        <f t="shared" si="282"/>
        <v>0</v>
      </c>
      <c r="AP407" s="8">
        <v>34.99</v>
      </c>
      <c r="AQ407" s="5">
        <v>34.99</v>
      </c>
      <c r="AR407" s="6">
        <f t="shared" si="283"/>
        <v>0</v>
      </c>
      <c r="AS407" s="7">
        <f t="shared" si="284"/>
        <v>0</v>
      </c>
      <c r="AT407" s="8">
        <v>29.99</v>
      </c>
      <c r="AU407" s="5">
        <v>29.99</v>
      </c>
      <c r="AV407" s="6">
        <f t="shared" si="285"/>
        <v>0</v>
      </c>
      <c r="AW407" s="7">
        <f t="shared" si="286"/>
        <v>0</v>
      </c>
      <c r="AX407" s="8">
        <v>29.99</v>
      </c>
      <c r="AY407" s="5">
        <v>29.99</v>
      </c>
      <c r="AZ407" s="6">
        <f t="shared" si="287"/>
        <v>0</v>
      </c>
      <c r="BA407" s="7">
        <f t="shared" si="288"/>
        <v>0</v>
      </c>
      <c r="BB407" s="8">
        <v>29.99</v>
      </c>
      <c r="BC407" s="5">
        <v>29.99</v>
      </c>
      <c r="BD407" s="6">
        <f t="shared" si="289"/>
        <v>0</v>
      </c>
      <c r="BE407" s="7">
        <f t="shared" si="290"/>
        <v>0</v>
      </c>
      <c r="BF407" s="8">
        <v>29.99</v>
      </c>
      <c r="BG407" s="5">
        <v>29.99</v>
      </c>
      <c r="BH407" s="6">
        <f t="shared" si="291"/>
        <v>0</v>
      </c>
      <c r="BI407" s="7">
        <f t="shared" si="292"/>
        <v>0</v>
      </c>
      <c r="BJ407" s="8">
        <v>29.99</v>
      </c>
      <c r="BK407" s="5">
        <v>27.99</v>
      </c>
      <c r="BL407" s="6">
        <f t="shared" si="293"/>
        <v>-2</v>
      </c>
      <c r="BM407" s="7">
        <f t="shared" si="294"/>
        <v>-6.7</v>
      </c>
      <c r="BN407" s="8">
        <v>31.99</v>
      </c>
      <c r="BO407" s="5">
        <v>31.99</v>
      </c>
      <c r="BP407" s="6">
        <f t="shared" si="295"/>
        <v>0</v>
      </c>
      <c r="BQ407" s="7">
        <f t="shared" si="296"/>
        <v>0</v>
      </c>
      <c r="BR407" s="8">
        <v>29.99</v>
      </c>
      <c r="BS407" s="5">
        <v>29.99</v>
      </c>
      <c r="BT407" s="6">
        <f t="shared" si="297"/>
        <v>0</v>
      </c>
      <c r="BU407" s="7">
        <f t="shared" si="298"/>
        <v>0</v>
      </c>
      <c r="BV407">
        <f t="shared" si="258"/>
        <v>29.99</v>
      </c>
      <c r="BW407">
        <f t="shared" si="258"/>
        <v>27.99</v>
      </c>
      <c r="BX407">
        <f t="shared" si="259"/>
        <v>34.99</v>
      </c>
      <c r="BY407">
        <f t="shared" si="259"/>
        <v>34.99</v>
      </c>
      <c r="BZ407">
        <f t="shared" si="260"/>
        <v>31.58</v>
      </c>
      <c r="CA407">
        <f t="shared" si="260"/>
        <v>31.46</v>
      </c>
      <c r="CB407">
        <f t="shared" si="261"/>
        <v>2.25</v>
      </c>
      <c r="CC407">
        <f t="shared" si="261"/>
        <v>2.38</v>
      </c>
      <c r="CD407">
        <f t="shared" si="263"/>
        <v>5</v>
      </c>
      <c r="CE407">
        <f t="shared" si="263"/>
        <v>7</v>
      </c>
      <c r="CF407">
        <f t="shared" si="262"/>
        <v>15.8</v>
      </c>
      <c r="CG407">
        <f t="shared" si="262"/>
        <v>22.3</v>
      </c>
      <c r="CH407" s="20" t="b">
        <f t="shared" si="299"/>
        <v>1</v>
      </c>
    </row>
    <row r="408" spans="1:86" x14ac:dyDescent="0.25">
      <c r="A408" s="31" t="s">
        <v>488</v>
      </c>
      <c r="B408" s="31" t="s">
        <v>222</v>
      </c>
      <c r="C408" s="32">
        <v>71389</v>
      </c>
      <c r="D408" s="32" t="b">
        <f t="shared" si="264"/>
        <v>1</v>
      </c>
      <c r="E408" s="32" t="b">
        <f t="shared" si="264"/>
        <v>1</v>
      </c>
      <c r="F408" s="4">
        <v>39.99</v>
      </c>
      <c r="G408" s="5">
        <v>39.99</v>
      </c>
      <c r="H408" s="6">
        <f t="shared" si="265"/>
        <v>0</v>
      </c>
      <c r="I408" s="7">
        <f t="shared" si="266"/>
        <v>0</v>
      </c>
      <c r="J408" s="8">
        <v>39.99</v>
      </c>
      <c r="K408" s="5">
        <v>39.99</v>
      </c>
      <c r="L408" s="6">
        <f t="shared" si="267"/>
        <v>0</v>
      </c>
      <c r="M408" s="7">
        <f t="shared" si="268"/>
        <v>0</v>
      </c>
      <c r="N408" s="8">
        <v>44.99</v>
      </c>
      <c r="O408" s="5">
        <v>44.99</v>
      </c>
      <c r="P408" s="6">
        <f t="shared" si="269"/>
        <v>0</v>
      </c>
      <c r="Q408" s="7">
        <f t="shared" si="270"/>
        <v>0</v>
      </c>
      <c r="R408" s="8">
        <v>49.95</v>
      </c>
      <c r="S408" s="5">
        <v>49.95</v>
      </c>
      <c r="T408" s="6">
        <f t="shared" si="271"/>
        <v>0</v>
      </c>
      <c r="U408" s="7">
        <f t="shared" si="272"/>
        <v>0</v>
      </c>
      <c r="V408" s="8">
        <v>39.99</v>
      </c>
      <c r="W408" s="5">
        <v>39.99</v>
      </c>
      <c r="X408" s="6">
        <f t="shared" si="273"/>
        <v>0</v>
      </c>
      <c r="Y408" s="7">
        <f t="shared" si="274"/>
        <v>0</v>
      </c>
      <c r="Z408" s="8">
        <v>39.99</v>
      </c>
      <c r="AA408" s="5">
        <v>39.99</v>
      </c>
      <c r="AB408" s="6">
        <f t="shared" si="275"/>
        <v>0</v>
      </c>
      <c r="AC408" s="7">
        <f t="shared" si="276"/>
        <v>0</v>
      </c>
      <c r="AD408" s="8">
        <v>39.99</v>
      </c>
      <c r="AE408" s="5">
        <v>39.99</v>
      </c>
      <c r="AF408" s="6">
        <f t="shared" si="277"/>
        <v>0</v>
      </c>
      <c r="AG408" s="7">
        <f t="shared" si="278"/>
        <v>0</v>
      </c>
      <c r="AH408" s="8">
        <v>39.99</v>
      </c>
      <c r="AI408" s="5">
        <v>39.99</v>
      </c>
      <c r="AJ408" s="6">
        <f t="shared" si="279"/>
        <v>0</v>
      </c>
      <c r="AK408" s="7">
        <f t="shared" si="280"/>
        <v>0</v>
      </c>
      <c r="AL408" s="8">
        <v>44.99</v>
      </c>
      <c r="AM408" s="5">
        <v>44.99</v>
      </c>
      <c r="AN408" s="6">
        <f t="shared" si="281"/>
        <v>0</v>
      </c>
      <c r="AO408" s="7">
        <f t="shared" si="282"/>
        <v>0</v>
      </c>
      <c r="AP408" s="8">
        <v>44.99</v>
      </c>
      <c r="AQ408" s="5">
        <v>44.99</v>
      </c>
      <c r="AR408" s="6">
        <f t="shared" si="283"/>
        <v>0</v>
      </c>
      <c r="AS408" s="7">
        <f t="shared" si="284"/>
        <v>0</v>
      </c>
      <c r="AT408" s="8">
        <v>39.99</v>
      </c>
      <c r="AU408" s="5">
        <v>39.99</v>
      </c>
      <c r="AV408" s="6">
        <f t="shared" si="285"/>
        <v>0</v>
      </c>
      <c r="AW408" s="7">
        <f t="shared" si="286"/>
        <v>0</v>
      </c>
      <c r="AX408" s="8">
        <v>39.99</v>
      </c>
      <c r="AY408" s="5">
        <v>39.99</v>
      </c>
      <c r="AZ408" s="6">
        <f t="shared" si="287"/>
        <v>0</v>
      </c>
      <c r="BA408" s="7">
        <f t="shared" si="288"/>
        <v>0</v>
      </c>
      <c r="BB408" s="8">
        <v>39.99</v>
      </c>
      <c r="BC408" s="5">
        <v>39.99</v>
      </c>
      <c r="BD408" s="6">
        <f t="shared" si="289"/>
        <v>0</v>
      </c>
      <c r="BE408" s="7">
        <f t="shared" si="290"/>
        <v>0</v>
      </c>
      <c r="BF408" s="8">
        <v>44.99</v>
      </c>
      <c r="BG408" s="5">
        <v>39.99</v>
      </c>
      <c r="BH408" s="6">
        <f t="shared" si="291"/>
        <v>-5</v>
      </c>
      <c r="BI408" s="7">
        <f t="shared" si="292"/>
        <v>-11.1</v>
      </c>
      <c r="BJ408" s="8">
        <v>39.99</v>
      </c>
      <c r="BK408" s="5">
        <v>39.99</v>
      </c>
      <c r="BL408" s="6">
        <f t="shared" si="293"/>
        <v>0</v>
      </c>
      <c r="BM408" s="7">
        <f t="shared" si="294"/>
        <v>0</v>
      </c>
      <c r="BN408" s="8">
        <v>39.99</v>
      </c>
      <c r="BO408" s="5">
        <v>39.99</v>
      </c>
      <c r="BP408" s="6">
        <f t="shared" si="295"/>
        <v>0</v>
      </c>
      <c r="BQ408" s="7">
        <f t="shared" si="296"/>
        <v>0</v>
      </c>
      <c r="BR408" s="8">
        <v>44.99</v>
      </c>
      <c r="BS408" s="5">
        <v>39.99</v>
      </c>
      <c r="BT408" s="6">
        <f t="shared" si="297"/>
        <v>-5</v>
      </c>
      <c r="BU408" s="7">
        <f t="shared" si="298"/>
        <v>-11.1</v>
      </c>
      <c r="BV408">
        <f t="shared" si="258"/>
        <v>39.99</v>
      </c>
      <c r="BW408">
        <f t="shared" si="258"/>
        <v>39.99</v>
      </c>
      <c r="BX408">
        <f t="shared" si="259"/>
        <v>49.95</v>
      </c>
      <c r="BY408">
        <f t="shared" si="259"/>
        <v>49.95</v>
      </c>
      <c r="BZ408">
        <f t="shared" si="260"/>
        <v>42.05</v>
      </c>
      <c r="CA408">
        <f t="shared" si="260"/>
        <v>41.46</v>
      </c>
      <c r="CB408">
        <f t="shared" si="261"/>
        <v>2.99</v>
      </c>
      <c r="CC408">
        <f t="shared" si="261"/>
        <v>2.84</v>
      </c>
      <c r="CD408">
        <f t="shared" si="263"/>
        <v>9.9600000000000009</v>
      </c>
      <c r="CE408">
        <f t="shared" si="263"/>
        <v>9.9600000000000009</v>
      </c>
      <c r="CF408">
        <f t="shared" si="262"/>
        <v>23.7</v>
      </c>
      <c r="CG408">
        <f t="shared" si="262"/>
        <v>24</v>
      </c>
      <c r="CH408" s="20" t="b">
        <f t="shared" si="299"/>
        <v>1</v>
      </c>
    </row>
    <row r="409" spans="1:86" x14ac:dyDescent="0.25">
      <c r="A409" s="31" t="s">
        <v>489</v>
      </c>
      <c r="B409" s="31" t="s">
        <v>233</v>
      </c>
      <c r="C409" s="32">
        <v>76239</v>
      </c>
      <c r="D409" s="32" t="b">
        <f t="shared" si="264"/>
        <v>1</v>
      </c>
      <c r="E409" s="32" t="b">
        <f t="shared" si="264"/>
        <v>1</v>
      </c>
      <c r="F409" s="4">
        <v>39.99</v>
      </c>
      <c r="G409" s="5">
        <v>39.99</v>
      </c>
      <c r="H409" s="6">
        <f t="shared" si="265"/>
        <v>0</v>
      </c>
      <c r="I409" s="7">
        <f t="shared" si="266"/>
        <v>0</v>
      </c>
      <c r="J409" s="8">
        <v>39.99</v>
      </c>
      <c r="K409" s="5">
        <v>39.99</v>
      </c>
      <c r="L409" s="6">
        <f t="shared" si="267"/>
        <v>0</v>
      </c>
      <c r="M409" s="7">
        <f t="shared" si="268"/>
        <v>0</v>
      </c>
      <c r="N409" s="8">
        <v>47.99</v>
      </c>
      <c r="O409" s="5">
        <v>46.99</v>
      </c>
      <c r="P409" s="6">
        <f t="shared" si="269"/>
        <v>-1</v>
      </c>
      <c r="Q409" s="7">
        <f t="shared" si="270"/>
        <v>-2.1</v>
      </c>
      <c r="R409" s="8">
        <v>49.95</v>
      </c>
      <c r="S409" s="5">
        <v>49.95</v>
      </c>
      <c r="T409" s="6">
        <f t="shared" si="271"/>
        <v>0</v>
      </c>
      <c r="U409" s="7">
        <f t="shared" si="272"/>
        <v>0</v>
      </c>
      <c r="V409" s="8">
        <v>39.99</v>
      </c>
      <c r="W409" s="5">
        <v>39.99</v>
      </c>
      <c r="X409" s="6">
        <f t="shared" si="273"/>
        <v>0</v>
      </c>
      <c r="Y409" s="7">
        <f t="shared" si="274"/>
        <v>0</v>
      </c>
      <c r="Z409" s="8">
        <v>44.99</v>
      </c>
      <c r="AA409" s="5">
        <v>44.99</v>
      </c>
      <c r="AB409" s="6">
        <f t="shared" si="275"/>
        <v>0</v>
      </c>
      <c r="AC409" s="7">
        <f t="shared" si="276"/>
        <v>0</v>
      </c>
      <c r="AD409" s="8">
        <v>39.99</v>
      </c>
      <c r="AE409" s="5">
        <v>39.99</v>
      </c>
      <c r="AF409" s="6">
        <f t="shared" si="277"/>
        <v>0</v>
      </c>
      <c r="AG409" s="7">
        <f t="shared" si="278"/>
        <v>0</v>
      </c>
      <c r="AH409" s="8">
        <v>39.99</v>
      </c>
      <c r="AI409" s="5">
        <v>39.99</v>
      </c>
      <c r="AJ409" s="6">
        <f t="shared" si="279"/>
        <v>0</v>
      </c>
      <c r="AK409" s="7">
        <f t="shared" si="280"/>
        <v>0</v>
      </c>
      <c r="AL409" s="8">
        <v>47.99</v>
      </c>
      <c r="AM409" s="5">
        <v>46.99</v>
      </c>
      <c r="AN409" s="6">
        <f t="shared" si="281"/>
        <v>-1</v>
      </c>
      <c r="AO409" s="7">
        <f t="shared" si="282"/>
        <v>-2.1</v>
      </c>
      <c r="AP409" s="8">
        <v>47.99</v>
      </c>
      <c r="AQ409" s="5">
        <v>46.99</v>
      </c>
      <c r="AR409" s="6">
        <f t="shared" si="283"/>
        <v>-1</v>
      </c>
      <c r="AS409" s="7">
        <f t="shared" si="284"/>
        <v>-2.1</v>
      </c>
      <c r="AT409" s="8">
        <v>39.99</v>
      </c>
      <c r="AU409" s="5">
        <v>39.99</v>
      </c>
      <c r="AV409" s="6">
        <f t="shared" si="285"/>
        <v>0</v>
      </c>
      <c r="AW409" s="7">
        <f t="shared" si="286"/>
        <v>0</v>
      </c>
      <c r="AX409" s="8">
        <v>39.99</v>
      </c>
      <c r="AY409" s="5">
        <v>39.99</v>
      </c>
      <c r="AZ409" s="6">
        <f t="shared" si="287"/>
        <v>0</v>
      </c>
      <c r="BA409" s="7">
        <f t="shared" si="288"/>
        <v>0</v>
      </c>
      <c r="BB409" s="8">
        <v>39.99</v>
      </c>
      <c r="BC409" s="5">
        <v>39.99</v>
      </c>
      <c r="BD409" s="6">
        <f t="shared" si="289"/>
        <v>0</v>
      </c>
      <c r="BE409" s="7">
        <f t="shared" si="290"/>
        <v>0</v>
      </c>
      <c r="BF409" s="8">
        <v>39.99</v>
      </c>
      <c r="BG409" s="5">
        <v>39.99</v>
      </c>
      <c r="BH409" s="6">
        <f t="shared" si="291"/>
        <v>0</v>
      </c>
      <c r="BI409" s="7">
        <f t="shared" si="292"/>
        <v>0</v>
      </c>
      <c r="BJ409" s="8">
        <v>39.99</v>
      </c>
      <c r="BK409" s="5">
        <v>39.99</v>
      </c>
      <c r="BL409" s="6">
        <f t="shared" si="293"/>
        <v>0</v>
      </c>
      <c r="BM409" s="7">
        <f t="shared" si="294"/>
        <v>0</v>
      </c>
      <c r="BN409" s="8">
        <v>44.99</v>
      </c>
      <c r="BO409" s="5">
        <v>44.99</v>
      </c>
      <c r="BP409" s="6">
        <f t="shared" si="295"/>
        <v>0</v>
      </c>
      <c r="BQ409" s="7">
        <f t="shared" si="296"/>
        <v>0</v>
      </c>
      <c r="BR409" s="8">
        <v>39.99</v>
      </c>
      <c r="BS409" s="5">
        <v>39.99</v>
      </c>
      <c r="BT409" s="6">
        <f t="shared" si="297"/>
        <v>0</v>
      </c>
      <c r="BU409" s="7">
        <f t="shared" si="298"/>
        <v>0</v>
      </c>
      <c r="BV409">
        <f t="shared" si="258"/>
        <v>39.99</v>
      </c>
      <c r="BW409">
        <f t="shared" si="258"/>
        <v>39.99</v>
      </c>
      <c r="BX409">
        <f t="shared" si="259"/>
        <v>49.95</v>
      </c>
      <c r="BY409">
        <f t="shared" si="259"/>
        <v>49.95</v>
      </c>
      <c r="BZ409">
        <f t="shared" si="260"/>
        <v>42.58</v>
      </c>
      <c r="CA409">
        <f t="shared" si="260"/>
        <v>42.4</v>
      </c>
      <c r="CB409">
        <f t="shared" si="261"/>
        <v>3.66</v>
      </c>
      <c r="CC409">
        <f t="shared" si="261"/>
        <v>3.41</v>
      </c>
      <c r="CD409">
        <f t="shared" si="263"/>
        <v>9.9600000000000009</v>
      </c>
      <c r="CE409">
        <f t="shared" si="263"/>
        <v>9.9600000000000009</v>
      </c>
      <c r="CF409">
        <f t="shared" si="262"/>
        <v>23.4</v>
      </c>
      <c r="CG409">
        <f t="shared" si="262"/>
        <v>23.5</v>
      </c>
      <c r="CH409" s="20" t="b">
        <f t="shared" si="299"/>
        <v>1</v>
      </c>
    </row>
    <row r="410" spans="1:86" x14ac:dyDescent="0.25">
      <c r="A410" s="31" t="s">
        <v>490</v>
      </c>
      <c r="B410" s="31" t="s">
        <v>338</v>
      </c>
      <c r="C410" s="32">
        <v>71750</v>
      </c>
      <c r="D410" s="32" t="b">
        <f t="shared" si="264"/>
        <v>1</v>
      </c>
      <c r="E410" s="32" t="b">
        <f t="shared" si="264"/>
        <v>1</v>
      </c>
      <c r="F410" s="4">
        <v>19.989999999999998</v>
      </c>
      <c r="G410" s="5">
        <v>19.989999999999998</v>
      </c>
      <c r="H410" s="6">
        <f t="shared" si="265"/>
        <v>0</v>
      </c>
      <c r="I410" s="7">
        <f t="shared" si="266"/>
        <v>0</v>
      </c>
      <c r="J410" s="8">
        <v>19.989999999999998</v>
      </c>
      <c r="K410" s="5">
        <v>19.989999999999998</v>
      </c>
      <c r="L410" s="6">
        <f t="shared" si="267"/>
        <v>0</v>
      </c>
      <c r="M410" s="7">
        <f t="shared" si="268"/>
        <v>0</v>
      </c>
      <c r="N410" s="8">
        <v>21.99</v>
      </c>
      <c r="O410" s="5">
        <v>21.99</v>
      </c>
      <c r="P410" s="6">
        <f t="shared" si="269"/>
        <v>0</v>
      </c>
      <c r="Q410" s="7">
        <f t="shared" si="270"/>
        <v>0</v>
      </c>
      <c r="R410" s="8">
        <v>24.95</v>
      </c>
      <c r="S410" s="5">
        <v>24.95</v>
      </c>
      <c r="T410" s="6">
        <f t="shared" si="271"/>
        <v>0</v>
      </c>
      <c r="U410" s="7">
        <f t="shared" si="272"/>
        <v>0</v>
      </c>
      <c r="V410" s="8">
        <v>19.989999999999998</v>
      </c>
      <c r="W410" s="5">
        <v>19.989999999999998</v>
      </c>
      <c r="X410" s="6">
        <f t="shared" si="273"/>
        <v>0</v>
      </c>
      <c r="Y410" s="7">
        <f t="shared" si="274"/>
        <v>0</v>
      </c>
      <c r="Z410" s="8">
        <v>21.99</v>
      </c>
      <c r="AA410" s="5">
        <v>21.99</v>
      </c>
      <c r="AB410" s="6">
        <f t="shared" si="275"/>
        <v>0</v>
      </c>
      <c r="AC410" s="7">
        <f t="shared" si="276"/>
        <v>0</v>
      </c>
      <c r="AD410" s="8">
        <v>19.989999999999998</v>
      </c>
      <c r="AE410" s="5">
        <v>19.989999999999998</v>
      </c>
      <c r="AF410" s="6">
        <f t="shared" si="277"/>
        <v>0</v>
      </c>
      <c r="AG410" s="7">
        <f t="shared" si="278"/>
        <v>0</v>
      </c>
      <c r="AH410" s="8">
        <v>19.989999999999998</v>
      </c>
      <c r="AI410" s="5">
        <v>19.989999999999998</v>
      </c>
      <c r="AJ410" s="6">
        <f t="shared" si="279"/>
        <v>0</v>
      </c>
      <c r="AK410" s="7">
        <f t="shared" si="280"/>
        <v>0</v>
      </c>
      <c r="AL410" s="8">
        <v>21.99</v>
      </c>
      <c r="AM410" s="5">
        <v>21.99</v>
      </c>
      <c r="AN410" s="6">
        <f t="shared" si="281"/>
        <v>0</v>
      </c>
      <c r="AO410" s="7">
        <f t="shared" si="282"/>
        <v>0</v>
      </c>
      <c r="AP410" s="8">
        <v>21.99</v>
      </c>
      <c r="AQ410" s="5">
        <v>21.99</v>
      </c>
      <c r="AR410" s="6">
        <f t="shared" si="283"/>
        <v>0</v>
      </c>
      <c r="AS410" s="7">
        <f t="shared" si="284"/>
        <v>0</v>
      </c>
      <c r="AT410" s="8">
        <v>19.989999999999998</v>
      </c>
      <c r="AU410" s="5">
        <v>19.989999999999998</v>
      </c>
      <c r="AV410" s="6">
        <f t="shared" si="285"/>
        <v>0</v>
      </c>
      <c r="AW410" s="7">
        <f t="shared" si="286"/>
        <v>0</v>
      </c>
      <c r="AX410" s="8">
        <v>19.989999999999998</v>
      </c>
      <c r="AY410" s="5">
        <v>19.989999999999998</v>
      </c>
      <c r="AZ410" s="6">
        <f t="shared" si="287"/>
        <v>0</v>
      </c>
      <c r="BA410" s="7">
        <f t="shared" si="288"/>
        <v>0</v>
      </c>
      <c r="BB410" s="8">
        <v>19.989999999999998</v>
      </c>
      <c r="BC410" s="5">
        <v>19.989999999999998</v>
      </c>
      <c r="BD410" s="6">
        <f t="shared" si="289"/>
        <v>0</v>
      </c>
      <c r="BE410" s="7">
        <f t="shared" si="290"/>
        <v>0</v>
      </c>
      <c r="BF410" s="8">
        <v>19.989999999999998</v>
      </c>
      <c r="BG410" s="5">
        <v>19.989999999999998</v>
      </c>
      <c r="BH410" s="6">
        <f t="shared" si="291"/>
        <v>0</v>
      </c>
      <c r="BI410" s="7">
        <f t="shared" si="292"/>
        <v>0</v>
      </c>
      <c r="BJ410" s="8">
        <v>19.489999999999998</v>
      </c>
      <c r="BK410" s="5">
        <v>18.489999999999998</v>
      </c>
      <c r="BL410" s="6">
        <f t="shared" si="293"/>
        <v>-1</v>
      </c>
      <c r="BM410" s="7">
        <f t="shared" si="294"/>
        <v>-5.0999999999999996</v>
      </c>
      <c r="BN410" s="8">
        <v>21.99</v>
      </c>
      <c r="BO410" s="5">
        <v>21.99</v>
      </c>
      <c r="BP410" s="6">
        <f t="shared" si="295"/>
        <v>0</v>
      </c>
      <c r="BQ410" s="7">
        <f t="shared" si="296"/>
        <v>0</v>
      </c>
      <c r="BR410" s="8">
        <v>19.989999999999998</v>
      </c>
      <c r="BS410" s="5">
        <v>19.989999999999998</v>
      </c>
      <c r="BT410" s="6">
        <f t="shared" si="297"/>
        <v>0</v>
      </c>
      <c r="BU410" s="7">
        <f t="shared" si="298"/>
        <v>0</v>
      </c>
      <c r="BV410">
        <f t="shared" si="258"/>
        <v>19.489999999999998</v>
      </c>
      <c r="BW410">
        <f t="shared" si="258"/>
        <v>18.489999999999998</v>
      </c>
      <c r="BX410">
        <f t="shared" si="259"/>
        <v>24.95</v>
      </c>
      <c r="BY410">
        <f t="shared" si="259"/>
        <v>24.95</v>
      </c>
      <c r="BZ410">
        <f t="shared" si="260"/>
        <v>20.84</v>
      </c>
      <c r="CA410">
        <f t="shared" si="260"/>
        <v>20.78</v>
      </c>
      <c r="CB410">
        <f t="shared" si="261"/>
        <v>1.38</v>
      </c>
      <c r="CC410">
        <f t="shared" si="261"/>
        <v>1.46</v>
      </c>
      <c r="CD410">
        <f t="shared" si="263"/>
        <v>5.46</v>
      </c>
      <c r="CE410">
        <f t="shared" si="263"/>
        <v>6.46</v>
      </c>
      <c r="CF410">
        <f t="shared" si="262"/>
        <v>26.2</v>
      </c>
      <c r="CG410">
        <f t="shared" si="262"/>
        <v>31.1</v>
      </c>
      <c r="CH410" s="20" t="b">
        <f t="shared" si="299"/>
        <v>1</v>
      </c>
    </row>
    <row r="411" spans="1:86" x14ac:dyDescent="0.25">
      <c r="A411" s="31" t="s">
        <v>491</v>
      </c>
      <c r="B411" s="31" t="s">
        <v>359</v>
      </c>
      <c r="C411" s="32">
        <v>75969</v>
      </c>
      <c r="D411" s="32" t="b">
        <f t="shared" si="264"/>
        <v>1</v>
      </c>
      <c r="E411" s="32" t="b">
        <f t="shared" si="264"/>
        <v>1</v>
      </c>
      <c r="F411" s="4">
        <v>109.99</v>
      </c>
      <c r="G411" s="5">
        <v>99.99</v>
      </c>
      <c r="H411" s="6">
        <f t="shared" si="265"/>
        <v>-10</v>
      </c>
      <c r="I411" s="7">
        <f t="shared" si="266"/>
        <v>-9.1</v>
      </c>
      <c r="J411" s="8">
        <v>99.99</v>
      </c>
      <c r="K411" s="5">
        <v>99.99</v>
      </c>
      <c r="L411" s="6">
        <f t="shared" si="267"/>
        <v>0</v>
      </c>
      <c r="M411" s="7">
        <f t="shared" si="268"/>
        <v>0</v>
      </c>
      <c r="N411" s="8">
        <v>119.99</v>
      </c>
      <c r="O411" s="5">
        <v>114.99</v>
      </c>
      <c r="P411" s="6">
        <f t="shared" si="269"/>
        <v>-5</v>
      </c>
      <c r="Q411" s="7">
        <f t="shared" si="270"/>
        <v>-4.2</v>
      </c>
      <c r="R411" s="8">
        <v>119.95</v>
      </c>
      <c r="S411" s="5">
        <v>119.95</v>
      </c>
      <c r="T411" s="6">
        <f t="shared" si="271"/>
        <v>0</v>
      </c>
      <c r="U411" s="7">
        <f t="shared" si="272"/>
        <v>0</v>
      </c>
      <c r="V411" s="8">
        <v>109.99</v>
      </c>
      <c r="W411" s="5">
        <v>99.99</v>
      </c>
      <c r="X411" s="6">
        <f t="shared" si="273"/>
        <v>-10</v>
      </c>
      <c r="Y411" s="7">
        <f t="shared" si="274"/>
        <v>-9.1</v>
      </c>
      <c r="Z411" s="8">
        <v>119.99</v>
      </c>
      <c r="AA411" s="5">
        <v>119.99</v>
      </c>
      <c r="AB411" s="6">
        <f t="shared" si="275"/>
        <v>0</v>
      </c>
      <c r="AC411" s="7">
        <f t="shared" si="276"/>
        <v>0</v>
      </c>
      <c r="AD411" s="8">
        <v>99.99</v>
      </c>
      <c r="AE411" s="5">
        <v>99.99</v>
      </c>
      <c r="AF411" s="6">
        <f t="shared" si="277"/>
        <v>0</v>
      </c>
      <c r="AG411" s="7">
        <f t="shared" si="278"/>
        <v>0</v>
      </c>
      <c r="AH411" s="8">
        <v>104.99</v>
      </c>
      <c r="AI411" s="5">
        <v>99.99</v>
      </c>
      <c r="AJ411" s="6">
        <f t="shared" si="279"/>
        <v>-5</v>
      </c>
      <c r="AK411" s="7">
        <f t="shared" si="280"/>
        <v>-4.8</v>
      </c>
      <c r="AL411" s="8">
        <v>119.99</v>
      </c>
      <c r="AM411" s="5">
        <v>114.99</v>
      </c>
      <c r="AN411" s="6">
        <f t="shared" si="281"/>
        <v>-5</v>
      </c>
      <c r="AO411" s="7">
        <f t="shared" si="282"/>
        <v>-4.2</v>
      </c>
      <c r="AP411" s="8">
        <v>119.99</v>
      </c>
      <c r="AQ411" s="5">
        <v>114.99</v>
      </c>
      <c r="AR411" s="6">
        <f t="shared" si="283"/>
        <v>-5</v>
      </c>
      <c r="AS411" s="7">
        <f t="shared" si="284"/>
        <v>-4.2</v>
      </c>
      <c r="AT411" s="8">
        <v>109.99</v>
      </c>
      <c r="AU411" s="5">
        <v>99.99</v>
      </c>
      <c r="AV411" s="6">
        <f t="shared" si="285"/>
        <v>-10</v>
      </c>
      <c r="AW411" s="7">
        <f t="shared" si="286"/>
        <v>-9.1</v>
      </c>
      <c r="AX411" s="8">
        <v>109.99</v>
      </c>
      <c r="AY411" s="5">
        <v>99.99</v>
      </c>
      <c r="AZ411" s="6">
        <f t="shared" si="287"/>
        <v>-10</v>
      </c>
      <c r="BA411" s="7">
        <f t="shared" si="288"/>
        <v>-9.1</v>
      </c>
      <c r="BB411" s="8">
        <v>99.99</v>
      </c>
      <c r="BC411" s="5">
        <v>99.99</v>
      </c>
      <c r="BD411" s="6">
        <f t="shared" si="289"/>
        <v>0</v>
      </c>
      <c r="BE411" s="7">
        <f t="shared" si="290"/>
        <v>0</v>
      </c>
      <c r="BF411" s="8">
        <v>109.99</v>
      </c>
      <c r="BG411" s="5">
        <v>99.99</v>
      </c>
      <c r="BH411" s="6">
        <f t="shared" si="291"/>
        <v>-10</v>
      </c>
      <c r="BI411" s="7">
        <f t="shared" si="292"/>
        <v>-9.1</v>
      </c>
      <c r="BJ411" s="8">
        <v>109.99</v>
      </c>
      <c r="BK411" s="5">
        <v>99.99</v>
      </c>
      <c r="BL411" s="6">
        <f t="shared" si="293"/>
        <v>-10</v>
      </c>
      <c r="BM411" s="7">
        <f t="shared" si="294"/>
        <v>-9.1</v>
      </c>
      <c r="BN411" s="8">
        <v>109.99</v>
      </c>
      <c r="BO411" s="5">
        <v>109.99</v>
      </c>
      <c r="BP411" s="6">
        <f t="shared" si="295"/>
        <v>0</v>
      </c>
      <c r="BQ411" s="7">
        <f t="shared" si="296"/>
        <v>0</v>
      </c>
      <c r="BR411" s="8">
        <v>109.99</v>
      </c>
      <c r="BS411" s="5">
        <v>99.99</v>
      </c>
      <c r="BT411" s="6">
        <f t="shared" si="297"/>
        <v>-10</v>
      </c>
      <c r="BU411" s="7">
        <f t="shared" si="298"/>
        <v>-9.1</v>
      </c>
      <c r="BV411">
        <f t="shared" si="258"/>
        <v>99.99</v>
      </c>
      <c r="BW411">
        <f t="shared" si="258"/>
        <v>99.99</v>
      </c>
      <c r="BX411">
        <f t="shared" si="259"/>
        <v>119.99</v>
      </c>
      <c r="BY411">
        <f t="shared" si="259"/>
        <v>119.99</v>
      </c>
      <c r="BZ411">
        <f t="shared" si="260"/>
        <v>110.87</v>
      </c>
      <c r="CA411">
        <f t="shared" si="260"/>
        <v>105.58</v>
      </c>
      <c r="CB411">
        <f t="shared" si="261"/>
        <v>6.91</v>
      </c>
      <c r="CC411">
        <f t="shared" si="261"/>
        <v>7.83</v>
      </c>
      <c r="CD411">
        <f t="shared" si="263"/>
        <v>20</v>
      </c>
      <c r="CE411">
        <f t="shared" si="263"/>
        <v>20</v>
      </c>
      <c r="CF411">
        <f t="shared" si="262"/>
        <v>18</v>
      </c>
      <c r="CG411">
        <f t="shared" si="262"/>
        <v>18.899999999999999</v>
      </c>
      <c r="CH411" s="20" t="b">
        <f t="shared" si="299"/>
        <v>1</v>
      </c>
    </row>
    <row r="412" spans="1:86" x14ac:dyDescent="0.25">
      <c r="A412" s="31" t="s">
        <v>492</v>
      </c>
      <c r="B412" s="31" t="s">
        <v>359</v>
      </c>
      <c r="C412" s="32">
        <v>76389</v>
      </c>
      <c r="D412" s="32" t="b">
        <f t="shared" si="264"/>
        <v>1</v>
      </c>
      <c r="E412" s="32" t="b">
        <f t="shared" si="264"/>
        <v>1</v>
      </c>
      <c r="F412" s="4">
        <v>149.99</v>
      </c>
      <c r="G412" s="5">
        <v>139.99</v>
      </c>
      <c r="H412" s="6">
        <f t="shared" si="265"/>
        <v>-10</v>
      </c>
      <c r="I412" s="7">
        <f t="shared" si="266"/>
        <v>-6.7</v>
      </c>
      <c r="J412" s="8">
        <v>139.99</v>
      </c>
      <c r="K412" s="5">
        <v>139.99</v>
      </c>
      <c r="L412" s="6">
        <f t="shared" si="267"/>
        <v>0</v>
      </c>
      <c r="M412" s="7">
        <f t="shared" si="268"/>
        <v>0</v>
      </c>
      <c r="N412" s="8">
        <v>149.99</v>
      </c>
      <c r="O412" s="5">
        <v>159.99</v>
      </c>
      <c r="P412" s="6">
        <f t="shared" si="269"/>
        <v>10</v>
      </c>
      <c r="Q412" s="7">
        <f t="shared" si="270"/>
        <v>6.7</v>
      </c>
      <c r="R412" s="8">
        <v>169.95</v>
      </c>
      <c r="S412" s="5">
        <v>169.95</v>
      </c>
      <c r="T412" s="6">
        <f t="shared" si="271"/>
        <v>0</v>
      </c>
      <c r="U412" s="7">
        <f t="shared" si="272"/>
        <v>0</v>
      </c>
      <c r="V412" s="8">
        <v>139.99</v>
      </c>
      <c r="W412" s="5">
        <v>139.99</v>
      </c>
      <c r="X412" s="6">
        <f t="shared" si="273"/>
        <v>0</v>
      </c>
      <c r="Y412" s="7">
        <f t="shared" si="274"/>
        <v>0</v>
      </c>
      <c r="Z412" s="8">
        <v>159.99</v>
      </c>
      <c r="AA412" s="5">
        <v>159.99</v>
      </c>
      <c r="AB412" s="6">
        <f t="shared" si="275"/>
        <v>0</v>
      </c>
      <c r="AC412" s="7">
        <f t="shared" si="276"/>
        <v>0</v>
      </c>
      <c r="AD412" s="8">
        <v>139.99</v>
      </c>
      <c r="AE412" s="5">
        <v>139.99</v>
      </c>
      <c r="AF412" s="6">
        <f t="shared" si="277"/>
        <v>0</v>
      </c>
      <c r="AG412" s="7">
        <f t="shared" si="278"/>
        <v>0</v>
      </c>
      <c r="AH412" s="8">
        <v>139.99</v>
      </c>
      <c r="AI412" s="5">
        <v>139.99</v>
      </c>
      <c r="AJ412" s="6">
        <f t="shared" si="279"/>
        <v>0</v>
      </c>
      <c r="AK412" s="7">
        <f t="shared" si="280"/>
        <v>0</v>
      </c>
      <c r="AL412" s="8">
        <v>149.99</v>
      </c>
      <c r="AM412" s="5">
        <v>159.99</v>
      </c>
      <c r="AN412" s="6">
        <f t="shared" si="281"/>
        <v>10</v>
      </c>
      <c r="AO412" s="7">
        <f t="shared" si="282"/>
        <v>6.7</v>
      </c>
      <c r="AP412" s="8">
        <v>149.99</v>
      </c>
      <c r="AQ412" s="5">
        <v>159.99</v>
      </c>
      <c r="AR412" s="6">
        <f t="shared" si="283"/>
        <v>10</v>
      </c>
      <c r="AS412" s="7">
        <f t="shared" si="284"/>
        <v>6.7</v>
      </c>
      <c r="AT412" s="8">
        <v>139.99</v>
      </c>
      <c r="AU412" s="5">
        <v>139.99</v>
      </c>
      <c r="AV412" s="6">
        <f t="shared" si="285"/>
        <v>0</v>
      </c>
      <c r="AW412" s="7">
        <f t="shared" si="286"/>
        <v>0</v>
      </c>
      <c r="AX412" s="8">
        <v>149.99</v>
      </c>
      <c r="AY412" s="5">
        <v>139.99</v>
      </c>
      <c r="AZ412" s="6">
        <f t="shared" si="287"/>
        <v>-10</v>
      </c>
      <c r="BA412" s="7">
        <f t="shared" si="288"/>
        <v>-6.7</v>
      </c>
      <c r="BB412" s="8">
        <v>139.99</v>
      </c>
      <c r="BC412" s="5">
        <v>139.99</v>
      </c>
      <c r="BD412" s="6">
        <f t="shared" si="289"/>
        <v>0</v>
      </c>
      <c r="BE412" s="7">
        <f t="shared" si="290"/>
        <v>0</v>
      </c>
      <c r="BF412" s="8">
        <v>139.99</v>
      </c>
      <c r="BG412" s="5">
        <v>139.99</v>
      </c>
      <c r="BH412" s="6">
        <f t="shared" si="291"/>
        <v>0</v>
      </c>
      <c r="BI412" s="7">
        <f t="shared" si="292"/>
        <v>0</v>
      </c>
      <c r="BJ412" s="8">
        <v>149.99</v>
      </c>
      <c r="BK412" s="5">
        <v>139.99</v>
      </c>
      <c r="BL412" s="6">
        <f t="shared" si="293"/>
        <v>-10</v>
      </c>
      <c r="BM412" s="7">
        <f t="shared" si="294"/>
        <v>-6.7</v>
      </c>
      <c r="BN412" s="8">
        <v>149.99</v>
      </c>
      <c r="BO412" s="5">
        <v>149.99</v>
      </c>
      <c r="BP412" s="6">
        <f t="shared" si="295"/>
        <v>0</v>
      </c>
      <c r="BQ412" s="7">
        <f t="shared" si="296"/>
        <v>0</v>
      </c>
      <c r="BR412" s="8">
        <v>139.99</v>
      </c>
      <c r="BS412" s="5">
        <v>139.99</v>
      </c>
      <c r="BT412" s="6">
        <f t="shared" si="297"/>
        <v>0</v>
      </c>
      <c r="BU412" s="7">
        <f t="shared" si="298"/>
        <v>0</v>
      </c>
      <c r="BV412">
        <f t="shared" si="258"/>
        <v>139.99</v>
      </c>
      <c r="BW412">
        <f t="shared" si="258"/>
        <v>139.99</v>
      </c>
      <c r="BX412">
        <f t="shared" si="259"/>
        <v>169.95</v>
      </c>
      <c r="BY412">
        <f t="shared" si="259"/>
        <v>169.95</v>
      </c>
      <c r="BZ412">
        <f t="shared" si="260"/>
        <v>147.05000000000001</v>
      </c>
      <c r="CA412">
        <f t="shared" si="260"/>
        <v>147.05000000000001</v>
      </c>
      <c r="CB412">
        <f t="shared" si="261"/>
        <v>8.23</v>
      </c>
      <c r="CC412">
        <f t="shared" si="261"/>
        <v>10.15</v>
      </c>
      <c r="CD412">
        <f t="shared" si="263"/>
        <v>29.96</v>
      </c>
      <c r="CE412">
        <f t="shared" si="263"/>
        <v>29.96</v>
      </c>
      <c r="CF412">
        <f t="shared" si="262"/>
        <v>20.399999999999999</v>
      </c>
      <c r="CG412">
        <f t="shared" si="262"/>
        <v>20.399999999999999</v>
      </c>
      <c r="CH412" s="20" t="b">
        <f t="shared" si="299"/>
        <v>0</v>
      </c>
    </row>
    <row r="413" spans="1:86" x14ac:dyDescent="0.25">
      <c r="A413" s="31" t="s">
        <v>493</v>
      </c>
      <c r="B413" s="31" t="s">
        <v>141</v>
      </c>
      <c r="C413" s="32">
        <v>21174</v>
      </c>
      <c r="D413" s="32" t="b">
        <f t="shared" si="264"/>
        <v>1</v>
      </c>
      <c r="E413" s="32" t="b">
        <f t="shared" si="264"/>
        <v>1</v>
      </c>
      <c r="F413" s="4">
        <v>119.99</v>
      </c>
      <c r="G413" s="5">
        <v>119.99</v>
      </c>
      <c r="H413" s="6">
        <f t="shared" si="265"/>
        <v>0</v>
      </c>
      <c r="I413" s="7">
        <f t="shared" si="266"/>
        <v>0</v>
      </c>
      <c r="J413" s="8">
        <v>119.99</v>
      </c>
      <c r="K413" s="5">
        <v>119.99</v>
      </c>
      <c r="L413" s="6">
        <f t="shared" si="267"/>
        <v>0</v>
      </c>
      <c r="M413" s="7">
        <f t="shared" si="268"/>
        <v>0</v>
      </c>
      <c r="N413" s="8">
        <v>129.99</v>
      </c>
      <c r="O413" s="5">
        <v>129.99</v>
      </c>
      <c r="P413" s="6">
        <f t="shared" si="269"/>
        <v>0</v>
      </c>
      <c r="Q413" s="7">
        <f t="shared" si="270"/>
        <v>0</v>
      </c>
      <c r="R413" s="8">
        <v>149.94999999999999</v>
      </c>
      <c r="S413" s="5">
        <v>149.94999999999999</v>
      </c>
      <c r="T413" s="6">
        <f t="shared" si="271"/>
        <v>0</v>
      </c>
      <c r="U413" s="7">
        <f t="shared" si="272"/>
        <v>0</v>
      </c>
      <c r="V413" s="8">
        <v>129.99</v>
      </c>
      <c r="W413" s="5">
        <v>119.99</v>
      </c>
      <c r="X413" s="6">
        <f t="shared" si="273"/>
        <v>-10.000000000000014</v>
      </c>
      <c r="Y413" s="7">
        <f t="shared" si="274"/>
        <v>-7.7</v>
      </c>
      <c r="Z413" s="8">
        <v>139.99</v>
      </c>
      <c r="AA413" s="5">
        <v>139.99</v>
      </c>
      <c r="AB413" s="6">
        <f t="shared" si="275"/>
        <v>0</v>
      </c>
      <c r="AC413" s="7">
        <f t="shared" si="276"/>
        <v>0</v>
      </c>
      <c r="AD413" s="8">
        <v>114.99</v>
      </c>
      <c r="AE413" s="5">
        <v>119.99</v>
      </c>
      <c r="AF413" s="6">
        <f t="shared" si="277"/>
        <v>5</v>
      </c>
      <c r="AG413" s="7">
        <f t="shared" si="278"/>
        <v>4.3</v>
      </c>
      <c r="AH413" s="8">
        <v>119.99</v>
      </c>
      <c r="AI413" s="5">
        <v>119.99</v>
      </c>
      <c r="AJ413" s="6">
        <f t="shared" si="279"/>
        <v>0</v>
      </c>
      <c r="AK413" s="7">
        <f t="shared" si="280"/>
        <v>0</v>
      </c>
      <c r="AL413" s="8">
        <v>129.99</v>
      </c>
      <c r="AM413" s="5">
        <v>129.99</v>
      </c>
      <c r="AN413" s="6">
        <f t="shared" si="281"/>
        <v>0</v>
      </c>
      <c r="AO413" s="7">
        <f t="shared" si="282"/>
        <v>0</v>
      </c>
      <c r="AP413" s="8">
        <v>129.99</v>
      </c>
      <c r="AQ413" s="5">
        <v>129.99</v>
      </c>
      <c r="AR413" s="6">
        <f t="shared" si="283"/>
        <v>0</v>
      </c>
      <c r="AS413" s="7">
        <f t="shared" si="284"/>
        <v>0</v>
      </c>
      <c r="AT413" s="8">
        <v>119.99</v>
      </c>
      <c r="AU413" s="5">
        <v>119.99</v>
      </c>
      <c r="AV413" s="6">
        <f t="shared" si="285"/>
        <v>0</v>
      </c>
      <c r="AW413" s="7">
        <f t="shared" si="286"/>
        <v>0</v>
      </c>
      <c r="AX413" s="8">
        <v>119.99</v>
      </c>
      <c r="AY413" s="5">
        <v>119.99</v>
      </c>
      <c r="AZ413" s="6">
        <f t="shared" si="287"/>
        <v>0</v>
      </c>
      <c r="BA413" s="7">
        <f t="shared" si="288"/>
        <v>0</v>
      </c>
      <c r="BB413" s="8">
        <v>119.99</v>
      </c>
      <c r="BC413" s="5">
        <v>119.99</v>
      </c>
      <c r="BD413" s="6">
        <f t="shared" si="289"/>
        <v>0</v>
      </c>
      <c r="BE413" s="7">
        <f t="shared" si="290"/>
        <v>0</v>
      </c>
      <c r="BF413" s="8">
        <v>129.99</v>
      </c>
      <c r="BG413" s="5">
        <v>119.99</v>
      </c>
      <c r="BH413" s="6">
        <f t="shared" si="291"/>
        <v>-10.000000000000014</v>
      </c>
      <c r="BI413" s="7">
        <f t="shared" si="292"/>
        <v>-7.7</v>
      </c>
      <c r="BJ413" s="8">
        <v>127.99</v>
      </c>
      <c r="BK413" s="5">
        <v>124.99</v>
      </c>
      <c r="BL413" s="6">
        <f t="shared" si="293"/>
        <v>-3</v>
      </c>
      <c r="BM413" s="7">
        <f t="shared" si="294"/>
        <v>-2.2999999999999998</v>
      </c>
      <c r="BN413" s="8">
        <v>129.99</v>
      </c>
      <c r="BO413" s="5">
        <v>129.99</v>
      </c>
      <c r="BP413" s="6">
        <f t="shared" si="295"/>
        <v>0</v>
      </c>
      <c r="BQ413" s="7">
        <f t="shared" si="296"/>
        <v>0</v>
      </c>
      <c r="BR413" s="8">
        <v>129.99</v>
      </c>
      <c r="BS413" s="5">
        <v>119.99</v>
      </c>
      <c r="BT413" s="6">
        <f t="shared" si="297"/>
        <v>-10.000000000000014</v>
      </c>
      <c r="BU413" s="7">
        <f t="shared" si="298"/>
        <v>-7.7</v>
      </c>
      <c r="BV413">
        <f t="shared" si="258"/>
        <v>114.99</v>
      </c>
      <c r="BW413">
        <f t="shared" si="258"/>
        <v>119.99</v>
      </c>
      <c r="BX413">
        <f t="shared" si="259"/>
        <v>149.94999999999999</v>
      </c>
      <c r="BY413">
        <f t="shared" si="259"/>
        <v>149.94999999999999</v>
      </c>
      <c r="BZ413">
        <f t="shared" si="260"/>
        <v>127.22</v>
      </c>
      <c r="CA413">
        <f t="shared" si="260"/>
        <v>125.58</v>
      </c>
      <c r="CB413">
        <f t="shared" si="261"/>
        <v>8.39</v>
      </c>
      <c r="CC413">
        <f t="shared" si="261"/>
        <v>8.3699999999999992</v>
      </c>
      <c r="CD413">
        <f t="shared" si="263"/>
        <v>34.96</v>
      </c>
      <c r="CE413">
        <f t="shared" si="263"/>
        <v>29.96</v>
      </c>
      <c r="CF413">
        <f t="shared" si="262"/>
        <v>27.5</v>
      </c>
      <c r="CG413">
        <f t="shared" si="262"/>
        <v>23.9</v>
      </c>
      <c r="CH413" s="20" t="b">
        <f t="shared" si="299"/>
        <v>1</v>
      </c>
    </row>
    <row r="414" spans="1:86" x14ac:dyDescent="0.25">
      <c r="A414" s="31" t="s">
        <v>494</v>
      </c>
      <c r="B414" s="31" t="s">
        <v>274</v>
      </c>
      <c r="C414" s="32">
        <v>75283</v>
      </c>
      <c r="D414" s="32" t="b">
        <f t="shared" si="264"/>
        <v>1</v>
      </c>
      <c r="E414" s="32" t="b">
        <f t="shared" si="264"/>
        <v>1</v>
      </c>
      <c r="F414" s="4">
        <v>39.99</v>
      </c>
      <c r="G414" s="5">
        <v>39.99</v>
      </c>
      <c r="H414" s="6">
        <f t="shared" si="265"/>
        <v>0</v>
      </c>
      <c r="I414" s="7">
        <f t="shared" si="266"/>
        <v>0</v>
      </c>
      <c r="J414" s="8">
        <v>39.99</v>
      </c>
      <c r="K414" s="5">
        <v>39.99</v>
      </c>
      <c r="L414" s="6">
        <f t="shared" si="267"/>
        <v>0</v>
      </c>
      <c r="M414" s="7">
        <f t="shared" si="268"/>
        <v>0</v>
      </c>
      <c r="N414" s="8">
        <v>49.99</v>
      </c>
      <c r="O414" s="5">
        <v>46.99</v>
      </c>
      <c r="P414" s="6">
        <f t="shared" si="269"/>
        <v>-3</v>
      </c>
      <c r="Q414" s="7">
        <f t="shared" si="270"/>
        <v>-6</v>
      </c>
      <c r="R414" s="8">
        <v>49.95</v>
      </c>
      <c r="S414" s="5">
        <v>49.95</v>
      </c>
      <c r="T414" s="6">
        <f t="shared" si="271"/>
        <v>0</v>
      </c>
      <c r="U414" s="7">
        <f t="shared" si="272"/>
        <v>0</v>
      </c>
      <c r="V414" s="8">
        <v>39.99</v>
      </c>
      <c r="W414" s="5">
        <v>39.99</v>
      </c>
      <c r="X414" s="6">
        <f t="shared" si="273"/>
        <v>0</v>
      </c>
      <c r="Y414" s="7">
        <f t="shared" si="274"/>
        <v>0</v>
      </c>
      <c r="Z414" s="8">
        <v>49.99</v>
      </c>
      <c r="AA414" s="5">
        <v>49.99</v>
      </c>
      <c r="AB414" s="6">
        <f t="shared" si="275"/>
        <v>0</v>
      </c>
      <c r="AC414" s="7">
        <f t="shared" si="276"/>
        <v>0</v>
      </c>
      <c r="AD414" s="8">
        <v>39.99</v>
      </c>
      <c r="AE414" s="5">
        <v>39.99</v>
      </c>
      <c r="AF414" s="6">
        <f t="shared" si="277"/>
        <v>0</v>
      </c>
      <c r="AG414" s="7">
        <f t="shared" si="278"/>
        <v>0</v>
      </c>
      <c r="AH414" s="8">
        <v>39.99</v>
      </c>
      <c r="AI414" s="5">
        <v>39.99</v>
      </c>
      <c r="AJ414" s="6">
        <f t="shared" si="279"/>
        <v>0</v>
      </c>
      <c r="AK414" s="7">
        <f t="shared" si="280"/>
        <v>0</v>
      </c>
      <c r="AL414" s="8">
        <v>49.99</v>
      </c>
      <c r="AM414" s="5">
        <v>46.99</v>
      </c>
      <c r="AN414" s="6">
        <f t="shared" si="281"/>
        <v>-3</v>
      </c>
      <c r="AO414" s="7">
        <f t="shared" si="282"/>
        <v>-6</v>
      </c>
      <c r="AP414" s="8">
        <v>49.99</v>
      </c>
      <c r="AQ414" s="5">
        <v>46.99</v>
      </c>
      <c r="AR414" s="6">
        <f t="shared" si="283"/>
        <v>-3</v>
      </c>
      <c r="AS414" s="7">
        <f t="shared" si="284"/>
        <v>-6</v>
      </c>
      <c r="AT414" s="8">
        <v>39.99</v>
      </c>
      <c r="AU414" s="5">
        <v>39.99</v>
      </c>
      <c r="AV414" s="6">
        <f t="shared" si="285"/>
        <v>0</v>
      </c>
      <c r="AW414" s="7">
        <f t="shared" si="286"/>
        <v>0</v>
      </c>
      <c r="AX414" s="8">
        <v>39.99</v>
      </c>
      <c r="AY414" s="5">
        <v>39.99</v>
      </c>
      <c r="AZ414" s="6">
        <f t="shared" si="287"/>
        <v>0</v>
      </c>
      <c r="BA414" s="7">
        <f t="shared" si="288"/>
        <v>0</v>
      </c>
      <c r="BB414" s="8">
        <v>39.99</v>
      </c>
      <c r="BC414" s="5">
        <v>39.99</v>
      </c>
      <c r="BD414" s="6">
        <f t="shared" si="289"/>
        <v>0</v>
      </c>
      <c r="BE414" s="7">
        <f t="shared" si="290"/>
        <v>0</v>
      </c>
      <c r="BF414" s="8">
        <v>44.99</v>
      </c>
      <c r="BG414" s="5">
        <v>39.99</v>
      </c>
      <c r="BH414" s="6">
        <f t="shared" si="291"/>
        <v>-5</v>
      </c>
      <c r="BI414" s="7">
        <f t="shared" si="292"/>
        <v>-11.1</v>
      </c>
      <c r="BJ414" s="8">
        <v>44.99</v>
      </c>
      <c r="BK414" s="5">
        <v>39.99</v>
      </c>
      <c r="BL414" s="6">
        <f t="shared" si="293"/>
        <v>-5</v>
      </c>
      <c r="BM414" s="7">
        <f t="shared" si="294"/>
        <v>-11.1</v>
      </c>
      <c r="BN414" s="8">
        <v>44.99</v>
      </c>
      <c r="BO414" s="5">
        <v>44.99</v>
      </c>
      <c r="BP414" s="6">
        <f t="shared" si="295"/>
        <v>0</v>
      </c>
      <c r="BQ414" s="7">
        <f t="shared" si="296"/>
        <v>0</v>
      </c>
      <c r="BR414" s="8">
        <v>44.99</v>
      </c>
      <c r="BS414" s="5">
        <v>39.99</v>
      </c>
      <c r="BT414" s="6">
        <f t="shared" si="297"/>
        <v>-5</v>
      </c>
      <c r="BU414" s="7">
        <f t="shared" si="298"/>
        <v>-11.1</v>
      </c>
      <c r="BV414">
        <f t="shared" si="258"/>
        <v>39.99</v>
      </c>
      <c r="BW414">
        <f t="shared" si="258"/>
        <v>39.99</v>
      </c>
      <c r="BX414">
        <f t="shared" si="259"/>
        <v>49.99</v>
      </c>
      <c r="BY414">
        <f t="shared" si="259"/>
        <v>49.99</v>
      </c>
      <c r="BZ414">
        <f t="shared" si="260"/>
        <v>44.11</v>
      </c>
      <c r="CA414">
        <f t="shared" si="260"/>
        <v>42.69</v>
      </c>
      <c r="CB414">
        <f t="shared" si="261"/>
        <v>4.28</v>
      </c>
      <c r="CC414">
        <f t="shared" si="261"/>
        <v>3.81</v>
      </c>
      <c r="CD414">
        <f t="shared" si="263"/>
        <v>10</v>
      </c>
      <c r="CE414">
        <f t="shared" si="263"/>
        <v>10</v>
      </c>
      <c r="CF414">
        <f t="shared" si="262"/>
        <v>22.7</v>
      </c>
      <c r="CG414">
        <f t="shared" si="262"/>
        <v>23.4</v>
      </c>
      <c r="CH414" s="20" t="b">
        <f t="shared" si="299"/>
        <v>1</v>
      </c>
    </row>
    <row r="415" spans="1:86" x14ac:dyDescent="0.25">
      <c r="A415" s="31" t="s">
        <v>495</v>
      </c>
      <c r="B415" s="31" t="s">
        <v>186</v>
      </c>
      <c r="C415" s="32">
        <v>42120</v>
      </c>
      <c r="D415" s="32" t="b">
        <f t="shared" si="264"/>
        <v>1</v>
      </c>
      <c r="E415" s="32" t="b">
        <f t="shared" si="264"/>
        <v>1</v>
      </c>
      <c r="F415" s="4">
        <v>34.99</v>
      </c>
      <c r="G415" s="5">
        <v>29.99</v>
      </c>
      <c r="H415" s="6">
        <f t="shared" si="265"/>
        <v>-5.0000000000000036</v>
      </c>
      <c r="I415" s="7">
        <f t="shared" si="266"/>
        <v>-14.3</v>
      </c>
      <c r="J415" s="8">
        <v>29.99</v>
      </c>
      <c r="K415" s="5">
        <v>29.99</v>
      </c>
      <c r="L415" s="6">
        <f t="shared" si="267"/>
        <v>0</v>
      </c>
      <c r="M415" s="7">
        <f t="shared" si="268"/>
        <v>0</v>
      </c>
      <c r="N415" s="8">
        <v>32.99</v>
      </c>
      <c r="O415" s="5">
        <v>32.99</v>
      </c>
      <c r="P415" s="6">
        <f t="shared" si="269"/>
        <v>0</v>
      </c>
      <c r="Q415" s="7">
        <f t="shared" si="270"/>
        <v>0</v>
      </c>
      <c r="R415" s="8">
        <v>34.950000000000003</v>
      </c>
      <c r="S415" s="5">
        <v>34.950000000000003</v>
      </c>
      <c r="T415" s="6">
        <f t="shared" si="271"/>
        <v>0</v>
      </c>
      <c r="U415" s="7">
        <f t="shared" si="272"/>
        <v>0</v>
      </c>
      <c r="V415" s="8">
        <v>29.99</v>
      </c>
      <c r="W415" s="5">
        <v>29.99</v>
      </c>
      <c r="X415" s="6">
        <f t="shared" si="273"/>
        <v>0</v>
      </c>
      <c r="Y415" s="7">
        <f t="shared" si="274"/>
        <v>0</v>
      </c>
      <c r="Z415" s="8">
        <v>32.99</v>
      </c>
      <c r="AA415" s="5">
        <v>32.99</v>
      </c>
      <c r="AB415" s="6">
        <f t="shared" si="275"/>
        <v>0</v>
      </c>
      <c r="AC415" s="7">
        <f t="shared" si="276"/>
        <v>0</v>
      </c>
      <c r="AD415" s="8">
        <v>29.99</v>
      </c>
      <c r="AE415" s="5">
        <v>29.99</v>
      </c>
      <c r="AF415" s="6">
        <f t="shared" si="277"/>
        <v>0</v>
      </c>
      <c r="AG415" s="7">
        <f t="shared" si="278"/>
        <v>0</v>
      </c>
      <c r="AH415" s="8">
        <v>29.99</v>
      </c>
      <c r="AI415" s="5">
        <v>29.99</v>
      </c>
      <c r="AJ415" s="6">
        <f t="shared" si="279"/>
        <v>0</v>
      </c>
      <c r="AK415" s="7">
        <f t="shared" si="280"/>
        <v>0</v>
      </c>
      <c r="AL415" s="8">
        <v>32.99</v>
      </c>
      <c r="AM415" s="5">
        <v>32.99</v>
      </c>
      <c r="AN415" s="6">
        <f t="shared" si="281"/>
        <v>0</v>
      </c>
      <c r="AO415" s="7">
        <f t="shared" si="282"/>
        <v>0</v>
      </c>
      <c r="AP415" s="8">
        <v>32.99</v>
      </c>
      <c r="AQ415" s="5">
        <v>32.99</v>
      </c>
      <c r="AR415" s="6">
        <f t="shared" si="283"/>
        <v>0</v>
      </c>
      <c r="AS415" s="7">
        <f t="shared" si="284"/>
        <v>0</v>
      </c>
      <c r="AT415" s="8">
        <v>34.99</v>
      </c>
      <c r="AU415" s="5">
        <v>29.99</v>
      </c>
      <c r="AV415" s="6">
        <f t="shared" si="285"/>
        <v>-5.0000000000000036</v>
      </c>
      <c r="AW415" s="7">
        <f t="shared" si="286"/>
        <v>-14.3</v>
      </c>
      <c r="AX415" s="8">
        <v>34.99</v>
      </c>
      <c r="AY415" s="5">
        <v>29.99</v>
      </c>
      <c r="AZ415" s="6">
        <f t="shared" si="287"/>
        <v>-5.0000000000000036</v>
      </c>
      <c r="BA415" s="7">
        <f t="shared" si="288"/>
        <v>-14.3</v>
      </c>
      <c r="BB415" s="8">
        <v>29.99</v>
      </c>
      <c r="BC415" s="5">
        <v>29.99</v>
      </c>
      <c r="BD415" s="6">
        <f t="shared" si="289"/>
        <v>0</v>
      </c>
      <c r="BE415" s="7">
        <f t="shared" si="290"/>
        <v>0</v>
      </c>
      <c r="BF415" s="8">
        <v>29.99</v>
      </c>
      <c r="BG415" s="5">
        <v>29.99</v>
      </c>
      <c r="BH415" s="6">
        <f t="shared" si="291"/>
        <v>0</v>
      </c>
      <c r="BI415" s="7">
        <f t="shared" si="292"/>
        <v>0</v>
      </c>
      <c r="BJ415" s="8">
        <v>29.99</v>
      </c>
      <c r="BK415" s="5">
        <v>27.99</v>
      </c>
      <c r="BL415" s="6">
        <f t="shared" si="293"/>
        <v>-2</v>
      </c>
      <c r="BM415" s="7">
        <f t="shared" si="294"/>
        <v>-6.7</v>
      </c>
      <c r="BN415" s="8">
        <v>31.99</v>
      </c>
      <c r="BO415" s="5">
        <v>31.99</v>
      </c>
      <c r="BP415" s="6">
        <f t="shared" si="295"/>
        <v>0</v>
      </c>
      <c r="BQ415" s="7">
        <f t="shared" si="296"/>
        <v>0</v>
      </c>
      <c r="BR415" s="8">
        <v>29.99</v>
      </c>
      <c r="BS415" s="5">
        <v>29.99</v>
      </c>
      <c r="BT415" s="6">
        <f t="shared" si="297"/>
        <v>0</v>
      </c>
      <c r="BU415" s="7">
        <f t="shared" si="298"/>
        <v>0</v>
      </c>
      <c r="BV415">
        <f t="shared" si="258"/>
        <v>29.99</v>
      </c>
      <c r="BW415">
        <f t="shared" si="258"/>
        <v>27.99</v>
      </c>
      <c r="BX415">
        <f t="shared" si="259"/>
        <v>34.99</v>
      </c>
      <c r="BY415">
        <f t="shared" si="259"/>
        <v>34.950000000000003</v>
      </c>
      <c r="BZ415">
        <f t="shared" si="260"/>
        <v>31.99</v>
      </c>
      <c r="CA415">
        <f t="shared" si="260"/>
        <v>30.99</v>
      </c>
      <c r="CB415">
        <f t="shared" si="261"/>
        <v>2.0499999999999998</v>
      </c>
      <c r="CC415">
        <f t="shared" si="261"/>
        <v>1.74</v>
      </c>
      <c r="CD415">
        <f t="shared" si="263"/>
        <v>5</v>
      </c>
      <c r="CE415">
        <f t="shared" si="263"/>
        <v>6.96</v>
      </c>
      <c r="CF415">
        <f t="shared" si="262"/>
        <v>15.6</v>
      </c>
      <c r="CG415">
        <f t="shared" si="262"/>
        <v>22.5</v>
      </c>
      <c r="CH415" s="20" t="b">
        <f t="shared" si="299"/>
        <v>1</v>
      </c>
    </row>
    <row r="416" spans="1:86" x14ac:dyDescent="0.25">
      <c r="A416" s="31" t="s">
        <v>496</v>
      </c>
      <c r="B416" s="31" t="s">
        <v>186</v>
      </c>
      <c r="C416" s="32">
        <v>42124</v>
      </c>
      <c r="D416" s="32" t="b">
        <f t="shared" si="264"/>
        <v>1</v>
      </c>
      <c r="E416" s="32" t="b">
        <f t="shared" si="264"/>
        <v>1</v>
      </c>
      <c r="F416" s="4">
        <v>129.99</v>
      </c>
      <c r="G416" s="5">
        <v>129.99</v>
      </c>
      <c r="H416" s="6">
        <f t="shared" si="265"/>
        <v>0</v>
      </c>
      <c r="I416" s="7">
        <f t="shared" si="266"/>
        <v>0</v>
      </c>
      <c r="J416" s="8">
        <v>129.99</v>
      </c>
      <c r="K416" s="5">
        <v>129.99</v>
      </c>
      <c r="L416" s="6">
        <f t="shared" si="267"/>
        <v>0</v>
      </c>
      <c r="M416" s="7">
        <f t="shared" si="268"/>
        <v>0</v>
      </c>
      <c r="N416" s="8">
        <v>139.99</v>
      </c>
      <c r="O416" s="5">
        <v>139.99</v>
      </c>
      <c r="P416" s="6">
        <f t="shared" si="269"/>
        <v>0</v>
      </c>
      <c r="Q416" s="7">
        <f t="shared" si="270"/>
        <v>0</v>
      </c>
      <c r="R416" s="8">
        <v>149.94999999999999</v>
      </c>
      <c r="S416" s="5">
        <v>149.94999999999999</v>
      </c>
      <c r="T416" s="6">
        <f t="shared" si="271"/>
        <v>0</v>
      </c>
      <c r="U416" s="7">
        <f t="shared" si="272"/>
        <v>0</v>
      </c>
      <c r="V416" s="8">
        <v>129.99</v>
      </c>
      <c r="W416" s="5">
        <v>129.99</v>
      </c>
      <c r="X416" s="6">
        <f t="shared" si="273"/>
        <v>0</v>
      </c>
      <c r="Y416" s="7">
        <f t="shared" si="274"/>
        <v>0</v>
      </c>
      <c r="Z416" s="8">
        <v>139.99</v>
      </c>
      <c r="AA416" s="5">
        <v>139.99</v>
      </c>
      <c r="AB416" s="6">
        <f t="shared" si="275"/>
        <v>0</v>
      </c>
      <c r="AC416" s="7">
        <f t="shared" si="276"/>
        <v>0</v>
      </c>
      <c r="AD416" s="8">
        <v>129.99</v>
      </c>
      <c r="AE416" s="5">
        <v>129.99</v>
      </c>
      <c r="AF416" s="6">
        <f t="shared" si="277"/>
        <v>0</v>
      </c>
      <c r="AG416" s="7">
        <f t="shared" si="278"/>
        <v>0</v>
      </c>
      <c r="AH416" s="8">
        <v>129.99</v>
      </c>
      <c r="AI416" s="5">
        <v>129.99</v>
      </c>
      <c r="AJ416" s="6">
        <f t="shared" si="279"/>
        <v>0</v>
      </c>
      <c r="AK416" s="7">
        <f t="shared" si="280"/>
        <v>0</v>
      </c>
      <c r="AL416" s="8">
        <v>139.99</v>
      </c>
      <c r="AM416" s="5">
        <v>139.99</v>
      </c>
      <c r="AN416" s="6">
        <f t="shared" si="281"/>
        <v>0</v>
      </c>
      <c r="AO416" s="7">
        <f t="shared" si="282"/>
        <v>0</v>
      </c>
      <c r="AP416" s="8">
        <v>139.99</v>
      </c>
      <c r="AQ416" s="5">
        <v>139.99</v>
      </c>
      <c r="AR416" s="6">
        <f t="shared" si="283"/>
        <v>0</v>
      </c>
      <c r="AS416" s="7">
        <f t="shared" si="284"/>
        <v>0</v>
      </c>
      <c r="AT416" s="8">
        <v>129.99</v>
      </c>
      <c r="AU416" s="5">
        <v>129.99</v>
      </c>
      <c r="AV416" s="6">
        <f t="shared" si="285"/>
        <v>0</v>
      </c>
      <c r="AW416" s="7">
        <f t="shared" si="286"/>
        <v>0</v>
      </c>
      <c r="AX416" s="8">
        <v>129.99</v>
      </c>
      <c r="AY416" s="5">
        <v>129.99</v>
      </c>
      <c r="AZ416" s="6">
        <f t="shared" si="287"/>
        <v>0</v>
      </c>
      <c r="BA416" s="7">
        <f t="shared" si="288"/>
        <v>0</v>
      </c>
      <c r="BB416" s="8">
        <v>129.99</v>
      </c>
      <c r="BC416" s="5">
        <v>129.99</v>
      </c>
      <c r="BD416" s="6">
        <f t="shared" si="289"/>
        <v>0</v>
      </c>
      <c r="BE416" s="7">
        <f t="shared" si="290"/>
        <v>0</v>
      </c>
      <c r="BF416" s="8">
        <v>129.99</v>
      </c>
      <c r="BG416" s="5">
        <v>129.99</v>
      </c>
      <c r="BH416" s="6">
        <f t="shared" si="291"/>
        <v>0</v>
      </c>
      <c r="BI416" s="7">
        <f t="shared" si="292"/>
        <v>0</v>
      </c>
      <c r="BJ416" s="8">
        <v>139.99</v>
      </c>
      <c r="BK416" s="5">
        <v>134.99</v>
      </c>
      <c r="BL416" s="6">
        <f t="shared" si="293"/>
        <v>-5</v>
      </c>
      <c r="BM416" s="7">
        <f t="shared" si="294"/>
        <v>-3.6</v>
      </c>
      <c r="BN416" s="8">
        <v>139.99</v>
      </c>
      <c r="BO416" s="5">
        <v>139.99</v>
      </c>
      <c r="BP416" s="6">
        <f t="shared" si="295"/>
        <v>0</v>
      </c>
      <c r="BQ416" s="7">
        <f t="shared" si="296"/>
        <v>0</v>
      </c>
      <c r="BR416" s="8">
        <v>129.99</v>
      </c>
      <c r="BS416" s="5">
        <v>129.99</v>
      </c>
      <c r="BT416" s="6">
        <f t="shared" si="297"/>
        <v>0</v>
      </c>
      <c r="BU416" s="7">
        <f t="shared" si="298"/>
        <v>0</v>
      </c>
      <c r="BV416">
        <f t="shared" si="258"/>
        <v>129.99</v>
      </c>
      <c r="BW416">
        <f t="shared" si="258"/>
        <v>129.99</v>
      </c>
      <c r="BX416">
        <f t="shared" si="259"/>
        <v>149.94999999999999</v>
      </c>
      <c r="BY416">
        <f t="shared" si="259"/>
        <v>149.94999999999999</v>
      </c>
      <c r="BZ416">
        <f t="shared" si="260"/>
        <v>134.69</v>
      </c>
      <c r="CA416">
        <f t="shared" si="260"/>
        <v>134.4</v>
      </c>
      <c r="CB416">
        <f t="shared" si="261"/>
        <v>6.05</v>
      </c>
      <c r="CC416">
        <f t="shared" si="261"/>
        <v>5.91</v>
      </c>
      <c r="CD416">
        <f t="shared" si="263"/>
        <v>19.96</v>
      </c>
      <c r="CE416">
        <f t="shared" si="263"/>
        <v>19.96</v>
      </c>
      <c r="CF416">
        <f t="shared" si="262"/>
        <v>14.8</v>
      </c>
      <c r="CG416">
        <f t="shared" si="262"/>
        <v>14.9</v>
      </c>
      <c r="CH416" s="20" t="b">
        <f t="shared" si="299"/>
        <v>1</v>
      </c>
    </row>
    <row r="417" spans="1:87" x14ac:dyDescent="0.25">
      <c r="A417" s="31" t="s">
        <v>497</v>
      </c>
      <c r="B417" s="31" t="s">
        <v>462</v>
      </c>
      <c r="C417" s="32">
        <v>10292</v>
      </c>
      <c r="D417" s="32" t="b">
        <f t="shared" si="264"/>
        <v>1</v>
      </c>
      <c r="E417" s="32" t="b">
        <f t="shared" si="264"/>
        <v>1</v>
      </c>
      <c r="F417" s="4">
        <v>159.99</v>
      </c>
      <c r="G417" s="5">
        <v>149.99</v>
      </c>
      <c r="H417" s="6">
        <f t="shared" si="265"/>
        <v>-10</v>
      </c>
      <c r="I417" s="7">
        <f t="shared" si="266"/>
        <v>-6.3</v>
      </c>
      <c r="J417" s="8">
        <v>149.99</v>
      </c>
      <c r="K417" s="5">
        <v>149.99</v>
      </c>
      <c r="L417" s="6">
        <f t="shared" si="267"/>
        <v>0</v>
      </c>
      <c r="M417" s="7">
        <f t="shared" si="268"/>
        <v>0</v>
      </c>
      <c r="N417" s="8">
        <v>159.99</v>
      </c>
      <c r="O417" s="5">
        <v>159.99</v>
      </c>
      <c r="P417" s="6">
        <f t="shared" si="269"/>
        <v>0</v>
      </c>
      <c r="Q417" s="7">
        <f t="shared" si="270"/>
        <v>0</v>
      </c>
      <c r="R417" s="8">
        <v>179.95</v>
      </c>
      <c r="S417" s="5">
        <v>179.95</v>
      </c>
      <c r="T417" s="6">
        <f t="shared" si="271"/>
        <v>0</v>
      </c>
      <c r="U417" s="7">
        <f t="shared" si="272"/>
        <v>0</v>
      </c>
      <c r="V417" s="8">
        <v>159.99</v>
      </c>
      <c r="W417" s="5">
        <v>149.99</v>
      </c>
      <c r="X417" s="6">
        <f t="shared" si="273"/>
        <v>-10</v>
      </c>
      <c r="Y417" s="7">
        <f t="shared" si="274"/>
        <v>-6.3</v>
      </c>
      <c r="Z417" s="8">
        <v>169.99</v>
      </c>
      <c r="AA417" s="5">
        <v>169.99</v>
      </c>
      <c r="AB417" s="6">
        <f t="shared" si="275"/>
        <v>0</v>
      </c>
      <c r="AC417" s="7">
        <f t="shared" si="276"/>
        <v>0</v>
      </c>
      <c r="AD417" s="8">
        <v>149.99</v>
      </c>
      <c r="AE417" s="5">
        <v>149.99</v>
      </c>
      <c r="AF417" s="6">
        <f t="shared" si="277"/>
        <v>0</v>
      </c>
      <c r="AG417" s="7">
        <f t="shared" si="278"/>
        <v>0</v>
      </c>
      <c r="AH417" s="8">
        <v>149.99</v>
      </c>
      <c r="AI417" s="5">
        <v>149.99</v>
      </c>
      <c r="AJ417" s="6">
        <f t="shared" si="279"/>
        <v>0</v>
      </c>
      <c r="AK417" s="7">
        <f t="shared" si="280"/>
        <v>0</v>
      </c>
      <c r="AL417" s="8">
        <v>159.99</v>
      </c>
      <c r="AM417" s="5">
        <v>159.99</v>
      </c>
      <c r="AN417" s="6">
        <f t="shared" si="281"/>
        <v>0</v>
      </c>
      <c r="AO417" s="7">
        <f t="shared" si="282"/>
        <v>0</v>
      </c>
      <c r="AP417" s="8">
        <v>159.99</v>
      </c>
      <c r="AQ417" s="5">
        <v>159.99</v>
      </c>
      <c r="AR417" s="6">
        <f t="shared" si="283"/>
        <v>0</v>
      </c>
      <c r="AS417" s="7">
        <f t="shared" si="284"/>
        <v>0</v>
      </c>
      <c r="AT417" s="8">
        <v>149.99</v>
      </c>
      <c r="AU417" s="5">
        <v>149.99</v>
      </c>
      <c r="AV417" s="6">
        <f t="shared" si="285"/>
        <v>0</v>
      </c>
      <c r="AW417" s="7">
        <f t="shared" si="286"/>
        <v>0</v>
      </c>
      <c r="AX417" s="8">
        <v>159.99</v>
      </c>
      <c r="AY417" s="5">
        <v>149.99</v>
      </c>
      <c r="AZ417" s="6">
        <f t="shared" si="287"/>
        <v>-10</v>
      </c>
      <c r="BA417" s="7">
        <f t="shared" si="288"/>
        <v>-6.3</v>
      </c>
      <c r="BB417" s="8">
        <v>149.99</v>
      </c>
      <c r="BC417" s="5">
        <v>149.99</v>
      </c>
      <c r="BD417" s="6">
        <f t="shared" si="289"/>
        <v>0</v>
      </c>
      <c r="BE417" s="7">
        <f t="shared" si="290"/>
        <v>0</v>
      </c>
      <c r="BF417" s="8">
        <v>159.99</v>
      </c>
      <c r="BG417" s="5">
        <v>149.99</v>
      </c>
      <c r="BH417" s="6">
        <f t="shared" si="291"/>
        <v>-10</v>
      </c>
      <c r="BI417" s="7">
        <f t="shared" si="292"/>
        <v>-6.3</v>
      </c>
      <c r="BJ417" s="8">
        <v>154.99</v>
      </c>
      <c r="BK417" s="5">
        <v>149.99</v>
      </c>
      <c r="BL417" s="6">
        <f t="shared" si="293"/>
        <v>-5</v>
      </c>
      <c r="BM417" s="7">
        <f t="shared" si="294"/>
        <v>-3.2</v>
      </c>
      <c r="BN417" s="8">
        <v>169.99</v>
      </c>
      <c r="BO417" s="5">
        <v>149.99</v>
      </c>
      <c r="BP417" s="6">
        <f t="shared" si="295"/>
        <v>-20</v>
      </c>
      <c r="BQ417" s="7">
        <f t="shared" si="296"/>
        <v>-11.8</v>
      </c>
      <c r="BR417" s="8">
        <v>159.99</v>
      </c>
      <c r="BS417" s="5">
        <v>149.99</v>
      </c>
      <c r="BT417" s="6">
        <f t="shared" si="297"/>
        <v>-10</v>
      </c>
      <c r="BU417" s="7">
        <f t="shared" si="298"/>
        <v>-6.3</v>
      </c>
      <c r="BV417">
        <f t="shared" si="258"/>
        <v>149.99</v>
      </c>
      <c r="BW417">
        <f t="shared" si="258"/>
        <v>149.99</v>
      </c>
      <c r="BX417">
        <f t="shared" si="259"/>
        <v>179.95</v>
      </c>
      <c r="BY417">
        <f t="shared" si="259"/>
        <v>179.95</v>
      </c>
      <c r="BZ417">
        <f t="shared" si="260"/>
        <v>159.11000000000001</v>
      </c>
      <c r="CA417">
        <f t="shared" si="260"/>
        <v>154.69</v>
      </c>
      <c r="CB417">
        <f t="shared" si="261"/>
        <v>8.08</v>
      </c>
      <c r="CC417">
        <f t="shared" si="261"/>
        <v>8.48</v>
      </c>
      <c r="CD417">
        <f t="shared" si="263"/>
        <v>29.96</v>
      </c>
      <c r="CE417">
        <f t="shared" si="263"/>
        <v>29.96</v>
      </c>
      <c r="CF417">
        <f t="shared" si="262"/>
        <v>18.8</v>
      </c>
      <c r="CG417">
        <f t="shared" si="262"/>
        <v>19.399999999999999</v>
      </c>
      <c r="CH417" s="20" t="b">
        <f t="shared" si="299"/>
        <v>1</v>
      </c>
    </row>
    <row r="418" spans="1:87" x14ac:dyDescent="0.25">
      <c r="A418" s="31" t="s">
        <v>498</v>
      </c>
      <c r="B418" s="31" t="s">
        <v>177</v>
      </c>
      <c r="C418" s="32">
        <v>40499</v>
      </c>
      <c r="D418" s="32" t="b">
        <f t="shared" si="264"/>
        <v>1</v>
      </c>
      <c r="E418" s="32" t="b">
        <f t="shared" si="264"/>
        <v>1</v>
      </c>
      <c r="F418" s="4">
        <v>39.99</v>
      </c>
      <c r="G418" s="5">
        <v>36.99</v>
      </c>
      <c r="H418" s="6">
        <f t="shared" si="265"/>
        <v>-3</v>
      </c>
      <c r="I418" s="7">
        <f t="shared" si="266"/>
        <v>-7.5</v>
      </c>
      <c r="J418" s="8">
        <v>36.99</v>
      </c>
      <c r="K418" s="5">
        <v>36.99</v>
      </c>
      <c r="L418" s="6">
        <f t="shared" si="267"/>
        <v>0</v>
      </c>
      <c r="M418" s="7">
        <f t="shared" si="268"/>
        <v>0</v>
      </c>
      <c r="N418" s="8">
        <v>39.99</v>
      </c>
      <c r="O418" s="5">
        <v>39.99</v>
      </c>
      <c r="P418" s="6">
        <f t="shared" si="269"/>
        <v>0</v>
      </c>
      <c r="Q418" s="7">
        <f t="shared" si="270"/>
        <v>0</v>
      </c>
      <c r="R418" s="8">
        <v>44.95</v>
      </c>
      <c r="S418" s="5">
        <v>44.95</v>
      </c>
      <c r="T418" s="6">
        <f t="shared" si="271"/>
        <v>0</v>
      </c>
      <c r="U418" s="7">
        <f t="shared" si="272"/>
        <v>0</v>
      </c>
      <c r="V418" s="8">
        <v>39.99</v>
      </c>
      <c r="W418" s="5">
        <v>36.99</v>
      </c>
      <c r="X418" s="6">
        <f t="shared" si="273"/>
        <v>-3</v>
      </c>
      <c r="Y418" s="7">
        <f t="shared" si="274"/>
        <v>-7.5</v>
      </c>
      <c r="Z418" s="8">
        <v>39.99</v>
      </c>
      <c r="AA418" s="5">
        <v>39.99</v>
      </c>
      <c r="AB418" s="6">
        <f t="shared" si="275"/>
        <v>0</v>
      </c>
      <c r="AC418" s="7">
        <f t="shared" si="276"/>
        <v>0</v>
      </c>
      <c r="AD418" s="8">
        <v>36.99</v>
      </c>
      <c r="AE418" s="5">
        <v>36.99</v>
      </c>
      <c r="AF418" s="6">
        <f t="shared" si="277"/>
        <v>0</v>
      </c>
      <c r="AG418" s="7">
        <f t="shared" si="278"/>
        <v>0</v>
      </c>
      <c r="AH418" s="8">
        <v>34.99</v>
      </c>
      <c r="AI418" s="5">
        <v>36.99</v>
      </c>
      <c r="AJ418" s="6">
        <f t="shared" si="279"/>
        <v>2</v>
      </c>
      <c r="AK418" s="7">
        <f t="shared" si="280"/>
        <v>5.7</v>
      </c>
      <c r="AL418" s="8">
        <v>39.99</v>
      </c>
      <c r="AM418" s="5">
        <v>39.99</v>
      </c>
      <c r="AN418" s="6">
        <f t="shared" si="281"/>
        <v>0</v>
      </c>
      <c r="AO418" s="7">
        <f t="shared" si="282"/>
        <v>0</v>
      </c>
      <c r="AP418" s="8">
        <v>39.99</v>
      </c>
      <c r="AQ418" s="5">
        <v>39.99</v>
      </c>
      <c r="AR418" s="6">
        <f t="shared" si="283"/>
        <v>0</v>
      </c>
      <c r="AS418" s="7">
        <f t="shared" si="284"/>
        <v>0</v>
      </c>
      <c r="AT418" s="8">
        <v>39.99</v>
      </c>
      <c r="AU418" s="5">
        <v>36.99</v>
      </c>
      <c r="AV418" s="6">
        <f t="shared" si="285"/>
        <v>-3</v>
      </c>
      <c r="AW418" s="7">
        <f t="shared" si="286"/>
        <v>-7.5</v>
      </c>
      <c r="AX418" s="8">
        <v>39.99</v>
      </c>
      <c r="AY418" s="5">
        <v>36.99</v>
      </c>
      <c r="AZ418" s="6">
        <f t="shared" si="287"/>
        <v>-3</v>
      </c>
      <c r="BA418" s="7">
        <f t="shared" si="288"/>
        <v>-7.5</v>
      </c>
      <c r="BB418" s="8">
        <v>36.99</v>
      </c>
      <c r="BC418" s="5">
        <v>36.99</v>
      </c>
      <c r="BD418" s="6">
        <f t="shared" si="289"/>
        <v>0</v>
      </c>
      <c r="BE418" s="7">
        <f t="shared" si="290"/>
        <v>0</v>
      </c>
      <c r="BF418" s="8">
        <v>35.99</v>
      </c>
      <c r="BG418" s="5">
        <v>36.99</v>
      </c>
      <c r="BH418" s="6">
        <f t="shared" si="291"/>
        <v>1</v>
      </c>
      <c r="BI418" s="7">
        <f t="shared" si="292"/>
        <v>2.8</v>
      </c>
      <c r="BJ418" s="8">
        <v>36.99</v>
      </c>
      <c r="BK418" s="5">
        <v>36.99</v>
      </c>
      <c r="BL418" s="6">
        <f t="shared" si="293"/>
        <v>0</v>
      </c>
      <c r="BM418" s="7">
        <f t="shared" si="294"/>
        <v>0</v>
      </c>
      <c r="BN418" s="8">
        <v>39.99</v>
      </c>
      <c r="BO418" s="5">
        <v>39.99</v>
      </c>
      <c r="BP418" s="6">
        <f t="shared" si="295"/>
        <v>0</v>
      </c>
      <c r="BQ418" s="7">
        <f t="shared" si="296"/>
        <v>0</v>
      </c>
      <c r="BR418" s="8">
        <v>35.99</v>
      </c>
      <c r="BS418" s="5">
        <v>36.99</v>
      </c>
      <c r="BT418" s="6">
        <f t="shared" si="297"/>
        <v>1</v>
      </c>
      <c r="BU418" s="7">
        <f t="shared" si="298"/>
        <v>2.8</v>
      </c>
      <c r="BV418">
        <f t="shared" si="258"/>
        <v>34.99</v>
      </c>
      <c r="BW418">
        <f t="shared" si="258"/>
        <v>36.99</v>
      </c>
      <c r="BX418">
        <f t="shared" si="259"/>
        <v>44.95</v>
      </c>
      <c r="BY418">
        <f t="shared" si="259"/>
        <v>44.95</v>
      </c>
      <c r="BZ418">
        <f t="shared" si="260"/>
        <v>38.81</v>
      </c>
      <c r="CA418">
        <f t="shared" si="260"/>
        <v>38.340000000000003</v>
      </c>
      <c r="CB418">
        <f t="shared" si="261"/>
        <v>2.35</v>
      </c>
      <c r="CC418">
        <f t="shared" si="261"/>
        <v>2.13</v>
      </c>
      <c r="CD418">
        <f t="shared" si="263"/>
        <v>9.9600000000000009</v>
      </c>
      <c r="CE418">
        <f t="shared" si="263"/>
        <v>7.96</v>
      </c>
      <c r="CF418">
        <f t="shared" si="262"/>
        <v>25.7</v>
      </c>
      <c r="CG418">
        <f t="shared" si="262"/>
        <v>20.8</v>
      </c>
      <c r="CH418" s="20" t="b">
        <f t="shared" si="299"/>
        <v>1</v>
      </c>
    </row>
    <row r="419" spans="1:87" x14ac:dyDescent="0.25">
      <c r="A419" s="31" t="s">
        <v>499</v>
      </c>
      <c r="B419" s="31" t="s">
        <v>177</v>
      </c>
      <c r="C419" s="32">
        <v>40497</v>
      </c>
      <c r="D419" s="32" t="b">
        <f t="shared" si="264"/>
        <v>1</v>
      </c>
      <c r="E419" s="32" t="b">
        <f t="shared" si="264"/>
        <v>1</v>
      </c>
      <c r="F419" s="4">
        <v>14.99</v>
      </c>
      <c r="G419" s="5">
        <v>14.99</v>
      </c>
      <c r="H419" s="6">
        <f t="shared" si="265"/>
        <v>0</v>
      </c>
      <c r="I419" s="7">
        <f t="shared" si="266"/>
        <v>0</v>
      </c>
      <c r="J419" s="8">
        <v>14.99</v>
      </c>
      <c r="K419" s="5">
        <v>14.99</v>
      </c>
      <c r="L419" s="6">
        <f t="shared" si="267"/>
        <v>0</v>
      </c>
      <c r="M419" s="7">
        <f t="shared" si="268"/>
        <v>0</v>
      </c>
      <c r="N419" s="8">
        <v>16.989999999999998</v>
      </c>
      <c r="O419" s="5">
        <v>16.989999999999998</v>
      </c>
      <c r="P419" s="6">
        <f t="shared" si="269"/>
        <v>0</v>
      </c>
      <c r="Q419" s="7">
        <f t="shared" si="270"/>
        <v>0</v>
      </c>
      <c r="R419" s="8">
        <v>17.95</v>
      </c>
      <c r="S419" s="5">
        <v>17.95</v>
      </c>
      <c r="T419" s="6">
        <f t="shared" si="271"/>
        <v>0</v>
      </c>
      <c r="U419" s="7">
        <f t="shared" si="272"/>
        <v>0</v>
      </c>
      <c r="V419" s="8">
        <v>14.99</v>
      </c>
      <c r="W419" s="5">
        <v>14.99</v>
      </c>
      <c r="X419" s="6">
        <f t="shared" si="273"/>
        <v>0</v>
      </c>
      <c r="Y419" s="7">
        <f t="shared" si="274"/>
        <v>0</v>
      </c>
      <c r="Z419" s="8">
        <v>16.989999999999998</v>
      </c>
      <c r="AA419" s="5">
        <v>16.989999999999998</v>
      </c>
      <c r="AB419" s="6">
        <f t="shared" si="275"/>
        <v>0</v>
      </c>
      <c r="AC419" s="7">
        <f t="shared" si="276"/>
        <v>0</v>
      </c>
      <c r="AD419" s="8">
        <v>14.99</v>
      </c>
      <c r="AE419" s="5">
        <v>14.99</v>
      </c>
      <c r="AF419" s="6">
        <f t="shared" si="277"/>
        <v>0</v>
      </c>
      <c r="AG419" s="7">
        <f t="shared" si="278"/>
        <v>0</v>
      </c>
      <c r="AH419" s="8">
        <v>14.99</v>
      </c>
      <c r="AI419" s="5">
        <v>14.99</v>
      </c>
      <c r="AJ419" s="6">
        <f t="shared" si="279"/>
        <v>0</v>
      </c>
      <c r="AK419" s="7">
        <f t="shared" si="280"/>
        <v>0</v>
      </c>
      <c r="AL419" s="8">
        <v>16.989999999999998</v>
      </c>
      <c r="AM419" s="5">
        <v>16.989999999999998</v>
      </c>
      <c r="AN419" s="6">
        <f t="shared" si="281"/>
        <v>0</v>
      </c>
      <c r="AO419" s="7">
        <f t="shared" si="282"/>
        <v>0</v>
      </c>
      <c r="AP419" s="8">
        <v>16.989999999999998</v>
      </c>
      <c r="AQ419" s="5">
        <v>16.989999999999998</v>
      </c>
      <c r="AR419" s="6">
        <f t="shared" si="283"/>
        <v>0</v>
      </c>
      <c r="AS419" s="7">
        <f t="shared" si="284"/>
        <v>0</v>
      </c>
      <c r="AT419" s="8">
        <v>14.99</v>
      </c>
      <c r="AU419" s="5">
        <v>14.99</v>
      </c>
      <c r="AV419" s="6">
        <f t="shared" si="285"/>
        <v>0</v>
      </c>
      <c r="AW419" s="7">
        <f t="shared" si="286"/>
        <v>0</v>
      </c>
      <c r="AX419" s="8">
        <v>14.99</v>
      </c>
      <c r="AY419" s="5">
        <v>14.99</v>
      </c>
      <c r="AZ419" s="6">
        <f t="shared" si="287"/>
        <v>0</v>
      </c>
      <c r="BA419" s="7">
        <f t="shared" si="288"/>
        <v>0</v>
      </c>
      <c r="BB419" s="8">
        <v>14.99</v>
      </c>
      <c r="BC419" s="5">
        <v>14.99</v>
      </c>
      <c r="BD419" s="6">
        <f t="shared" si="289"/>
        <v>0</v>
      </c>
      <c r="BE419" s="7">
        <f t="shared" si="290"/>
        <v>0</v>
      </c>
      <c r="BF419" s="8">
        <v>14.99</v>
      </c>
      <c r="BG419" s="5">
        <v>14.99</v>
      </c>
      <c r="BH419" s="6">
        <f t="shared" si="291"/>
        <v>0</v>
      </c>
      <c r="BI419" s="7">
        <f t="shared" si="292"/>
        <v>0</v>
      </c>
      <c r="BJ419" s="8">
        <v>14.99</v>
      </c>
      <c r="BK419" s="5">
        <v>14.99</v>
      </c>
      <c r="BL419" s="6">
        <f t="shared" si="293"/>
        <v>0</v>
      </c>
      <c r="BM419" s="7">
        <f t="shared" si="294"/>
        <v>0</v>
      </c>
      <c r="BN419" s="8">
        <v>15.99</v>
      </c>
      <c r="BO419" s="5">
        <v>15.99</v>
      </c>
      <c r="BP419" s="6">
        <f t="shared" si="295"/>
        <v>0</v>
      </c>
      <c r="BQ419" s="7">
        <f t="shared" si="296"/>
        <v>0</v>
      </c>
      <c r="BR419" s="8">
        <v>14.99</v>
      </c>
      <c r="BS419" s="5">
        <v>14.99</v>
      </c>
      <c r="BT419" s="6">
        <f t="shared" si="297"/>
        <v>0</v>
      </c>
      <c r="BU419" s="7">
        <f t="shared" si="298"/>
        <v>0</v>
      </c>
      <c r="BV419">
        <f t="shared" si="258"/>
        <v>14.99</v>
      </c>
      <c r="BW419">
        <f t="shared" si="258"/>
        <v>14.99</v>
      </c>
      <c r="BX419">
        <f t="shared" si="259"/>
        <v>17.95</v>
      </c>
      <c r="BY419">
        <f t="shared" si="259"/>
        <v>17.95</v>
      </c>
      <c r="BZ419">
        <f t="shared" si="260"/>
        <v>15.69</v>
      </c>
      <c r="CA419">
        <f t="shared" si="260"/>
        <v>15.69</v>
      </c>
      <c r="CB419">
        <f t="shared" si="261"/>
        <v>1.01</v>
      </c>
      <c r="CC419">
        <f t="shared" si="261"/>
        <v>1.01</v>
      </c>
      <c r="CD419">
        <f t="shared" si="263"/>
        <v>2.96</v>
      </c>
      <c r="CE419">
        <f t="shared" si="263"/>
        <v>2.96</v>
      </c>
      <c r="CF419">
        <f t="shared" si="262"/>
        <v>18.899999999999999</v>
      </c>
      <c r="CG419">
        <f t="shared" si="262"/>
        <v>18.899999999999999</v>
      </c>
      <c r="CH419" s="20" t="b">
        <f t="shared" si="299"/>
        <v>0</v>
      </c>
    </row>
    <row r="420" spans="1:87" x14ac:dyDescent="0.25">
      <c r="A420" s="31" t="s">
        <v>500</v>
      </c>
      <c r="B420" s="31" t="s">
        <v>168</v>
      </c>
      <c r="C420" s="32">
        <v>40468</v>
      </c>
      <c r="D420" s="32" t="b">
        <f t="shared" si="264"/>
        <v>1</v>
      </c>
      <c r="E420" s="32" t="b">
        <f t="shared" si="264"/>
        <v>1</v>
      </c>
      <c r="F420" s="4">
        <v>9.99</v>
      </c>
      <c r="G420" s="5">
        <v>9.99</v>
      </c>
      <c r="H420" s="6">
        <f t="shared" si="265"/>
        <v>0</v>
      </c>
      <c r="I420" s="7">
        <f t="shared" si="266"/>
        <v>0</v>
      </c>
      <c r="J420" s="8">
        <v>9.99</v>
      </c>
      <c r="K420" s="5">
        <v>9.99</v>
      </c>
      <c r="L420" s="6">
        <f t="shared" si="267"/>
        <v>0</v>
      </c>
      <c r="M420" s="7">
        <f t="shared" si="268"/>
        <v>0</v>
      </c>
      <c r="N420" s="8">
        <v>9.99</v>
      </c>
      <c r="O420" s="5">
        <v>9.99</v>
      </c>
      <c r="P420" s="6">
        <f t="shared" si="269"/>
        <v>0</v>
      </c>
      <c r="Q420" s="7">
        <f t="shared" si="270"/>
        <v>0</v>
      </c>
      <c r="R420" s="8">
        <v>12.95</v>
      </c>
      <c r="S420" s="5">
        <v>12.95</v>
      </c>
      <c r="T420" s="6">
        <f t="shared" si="271"/>
        <v>0</v>
      </c>
      <c r="U420" s="7">
        <f t="shared" si="272"/>
        <v>0</v>
      </c>
      <c r="V420" s="8">
        <v>9.99</v>
      </c>
      <c r="W420" s="5">
        <v>9.99</v>
      </c>
      <c r="X420" s="6">
        <f t="shared" si="273"/>
        <v>0</v>
      </c>
      <c r="Y420" s="7">
        <f t="shared" si="274"/>
        <v>0</v>
      </c>
      <c r="Z420" s="8">
        <v>10.99</v>
      </c>
      <c r="AA420" s="5">
        <v>10.99</v>
      </c>
      <c r="AB420" s="6">
        <f t="shared" si="275"/>
        <v>0</v>
      </c>
      <c r="AC420" s="7">
        <f t="shared" si="276"/>
        <v>0</v>
      </c>
      <c r="AD420" s="8">
        <v>9.99</v>
      </c>
      <c r="AE420" s="5">
        <v>9.99</v>
      </c>
      <c r="AF420" s="6">
        <f t="shared" si="277"/>
        <v>0</v>
      </c>
      <c r="AG420" s="7">
        <f t="shared" si="278"/>
        <v>0</v>
      </c>
      <c r="AH420" s="8">
        <v>9.99</v>
      </c>
      <c r="AI420" s="5">
        <v>9.99</v>
      </c>
      <c r="AJ420" s="6">
        <f t="shared" si="279"/>
        <v>0</v>
      </c>
      <c r="AK420" s="7">
        <f t="shared" si="280"/>
        <v>0</v>
      </c>
      <c r="AL420" s="8">
        <v>9.99</v>
      </c>
      <c r="AM420" s="5">
        <v>9.99</v>
      </c>
      <c r="AN420" s="6">
        <f t="shared" si="281"/>
        <v>0</v>
      </c>
      <c r="AO420" s="7">
        <f t="shared" si="282"/>
        <v>0</v>
      </c>
      <c r="AP420" s="8">
        <v>9.99</v>
      </c>
      <c r="AQ420" s="5">
        <v>9.99</v>
      </c>
      <c r="AR420" s="6">
        <f t="shared" si="283"/>
        <v>0</v>
      </c>
      <c r="AS420" s="7">
        <f t="shared" si="284"/>
        <v>0</v>
      </c>
      <c r="AT420" s="8">
        <v>9.99</v>
      </c>
      <c r="AU420" s="5">
        <v>9.99</v>
      </c>
      <c r="AV420" s="6">
        <f t="shared" si="285"/>
        <v>0</v>
      </c>
      <c r="AW420" s="7">
        <f t="shared" si="286"/>
        <v>0</v>
      </c>
      <c r="AX420" s="8">
        <v>9.99</v>
      </c>
      <c r="AY420" s="5">
        <v>9.99</v>
      </c>
      <c r="AZ420" s="6">
        <f t="shared" si="287"/>
        <v>0</v>
      </c>
      <c r="BA420" s="7">
        <f t="shared" si="288"/>
        <v>0</v>
      </c>
      <c r="BB420" s="8">
        <v>9.99</v>
      </c>
      <c r="BC420" s="5">
        <v>9.99</v>
      </c>
      <c r="BD420" s="6">
        <f t="shared" si="289"/>
        <v>0</v>
      </c>
      <c r="BE420" s="7">
        <f t="shared" si="290"/>
        <v>0</v>
      </c>
      <c r="BF420" s="8">
        <v>9.99</v>
      </c>
      <c r="BG420" s="5">
        <v>9.99</v>
      </c>
      <c r="BH420" s="6">
        <f t="shared" si="291"/>
        <v>0</v>
      </c>
      <c r="BI420" s="7">
        <f t="shared" si="292"/>
        <v>0</v>
      </c>
      <c r="BJ420" s="8">
        <v>9.99</v>
      </c>
      <c r="BK420" s="5">
        <v>9.99</v>
      </c>
      <c r="BL420" s="6">
        <f t="shared" si="293"/>
        <v>0</v>
      </c>
      <c r="BM420" s="7">
        <f t="shared" si="294"/>
        <v>0</v>
      </c>
      <c r="BN420" s="8">
        <v>9.99</v>
      </c>
      <c r="BO420" s="5">
        <v>9.99</v>
      </c>
      <c r="BP420" s="6">
        <f t="shared" si="295"/>
        <v>0</v>
      </c>
      <c r="BQ420" s="7">
        <f t="shared" si="296"/>
        <v>0</v>
      </c>
      <c r="BR420" s="8">
        <v>9.99</v>
      </c>
      <c r="BS420" s="5">
        <v>9.99</v>
      </c>
      <c r="BT420" s="6">
        <f t="shared" si="297"/>
        <v>0</v>
      </c>
      <c r="BU420" s="7">
        <f t="shared" si="298"/>
        <v>0</v>
      </c>
      <c r="BV420">
        <f t="shared" si="258"/>
        <v>9.99</v>
      </c>
      <c r="BW420">
        <f t="shared" si="258"/>
        <v>9.99</v>
      </c>
      <c r="BX420">
        <f t="shared" si="259"/>
        <v>12.95</v>
      </c>
      <c r="BY420">
        <f t="shared" si="259"/>
        <v>12.95</v>
      </c>
      <c r="BZ420">
        <f t="shared" si="260"/>
        <v>10.220000000000001</v>
      </c>
      <c r="CA420">
        <f t="shared" si="260"/>
        <v>10.220000000000001</v>
      </c>
      <c r="CB420">
        <f t="shared" si="261"/>
        <v>0.72</v>
      </c>
      <c r="CC420">
        <f t="shared" si="261"/>
        <v>0.72</v>
      </c>
      <c r="CD420">
        <f t="shared" si="263"/>
        <v>2.96</v>
      </c>
      <c r="CE420">
        <f t="shared" si="263"/>
        <v>2.96</v>
      </c>
      <c r="CF420">
        <f t="shared" si="262"/>
        <v>29</v>
      </c>
      <c r="CG420">
        <f t="shared" si="262"/>
        <v>29</v>
      </c>
      <c r="CH420" s="20" t="b">
        <f t="shared" si="299"/>
        <v>0</v>
      </c>
    </row>
    <row r="421" spans="1:87" x14ac:dyDescent="0.25">
      <c r="A421" s="31" t="s">
        <v>501</v>
      </c>
      <c r="B421" s="31" t="s">
        <v>177</v>
      </c>
      <c r="C421" s="32">
        <v>40493</v>
      </c>
      <c r="D421" s="32" t="b">
        <f t="shared" si="264"/>
        <v>1</v>
      </c>
      <c r="E421" s="32" t="b">
        <f t="shared" si="264"/>
        <v>1</v>
      </c>
      <c r="F421" s="4">
        <v>9.99</v>
      </c>
      <c r="G421" s="5">
        <v>9.99</v>
      </c>
      <c r="H421" s="6">
        <f t="shared" si="265"/>
        <v>0</v>
      </c>
      <c r="I421" s="7">
        <f t="shared" si="266"/>
        <v>0</v>
      </c>
      <c r="J421" s="8">
        <v>9.99</v>
      </c>
      <c r="K421" s="5">
        <v>9.99</v>
      </c>
      <c r="L421" s="6">
        <f t="shared" si="267"/>
        <v>0</v>
      </c>
      <c r="M421" s="7">
        <f t="shared" si="268"/>
        <v>0</v>
      </c>
      <c r="N421" s="8">
        <v>9.99</v>
      </c>
      <c r="O421" s="5">
        <v>9.99</v>
      </c>
      <c r="P421" s="6">
        <f t="shared" si="269"/>
        <v>0</v>
      </c>
      <c r="Q421" s="7">
        <f t="shared" si="270"/>
        <v>0</v>
      </c>
      <c r="R421" s="8">
        <v>12.95</v>
      </c>
      <c r="S421" s="5">
        <v>12.95</v>
      </c>
      <c r="T421" s="6">
        <f t="shared" si="271"/>
        <v>0</v>
      </c>
      <c r="U421" s="7">
        <f t="shared" si="272"/>
        <v>0</v>
      </c>
      <c r="V421" s="8">
        <v>9.99</v>
      </c>
      <c r="W421" s="5">
        <v>9.99</v>
      </c>
      <c r="X421" s="6">
        <f t="shared" si="273"/>
        <v>0</v>
      </c>
      <c r="Y421" s="7">
        <f t="shared" si="274"/>
        <v>0</v>
      </c>
      <c r="Z421" s="8">
        <v>10.99</v>
      </c>
      <c r="AA421" s="5">
        <v>10.99</v>
      </c>
      <c r="AB421" s="6">
        <f t="shared" si="275"/>
        <v>0</v>
      </c>
      <c r="AC421" s="7">
        <f t="shared" si="276"/>
        <v>0</v>
      </c>
      <c r="AD421" s="8">
        <v>9.99</v>
      </c>
      <c r="AE421" s="5">
        <v>9.99</v>
      </c>
      <c r="AF421" s="6">
        <f t="shared" si="277"/>
        <v>0</v>
      </c>
      <c r="AG421" s="7">
        <f t="shared" si="278"/>
        <v>0</v>
      </c>
      <c r="AH421" s="8">
        <v>9.99</v>
      </c>
      <c r="AI421" s="5">
        <v>9.99</v>
      </c>
      <c r="AJ421" s="6">
        <f t="shared" si="279"/>
        <v>0</v>
      </c>
      <c r="AK421" s="7">
        <f t="shared" si="280"/>
        <v>0</v>
      </c>
      <c r="AL421" s="8">
        <v>9.99</v>
      </c>
      <c r="AM421" s="5">
        <v>9.99</v>
      </c>
      <c r="AN421" s="6">
        <f t="shared" si="281"/>
        <v>0</v>
      </c>
      <c r="AO421" s="7">
        <f t="shared" si="282"/>
        <v>0</v>
      </c>
      <c r="AP421" s="8">
        <v>9.99</v>
      </c>
      <c r="AQ421" s="5">
        <v>9.99</v>
      </c>
      <c r="AR421" s="6">
        <f t="shared" si="283"/>
        <v>0</v>
      </c>
      <c r="AS421" s="7">
        <f t="shared" si="284"/>
        <v>0</v>
      </c>
      <c r="AT421" s="8">
        <v>9.99</v>
      </c>
      <c r="AU421" s="5">
        <v>9.99</v>
      </c>
      <c r="AV421" s="6">
        <f t="shared" si="285"/>
        <v>0</v>
      </c>
      <c r="AW421" s="7">
        <f t="shared" si="286"/>
        <v>0</v>
      </c>
      <c r="AX421" s="8">
        <v>9.99</v>
      </c>
      <c r="AY421" s="5">
        <v>9.99</v>
      </c>
      <c r="AZ421" s="6">
        <f t="shared" si="287"/>
        <v>0</v>
      </c>
      <c r="BA421" s="7">
        <f t="shared" si="288"/>
        <v>0</v>
      </c>
      <c r="BB421" s="8">
        <v>9.99</v>
      </c>
      <c r="BC421" s="5">
        <v>9.99</v>
      </c>
      <c r="BD421" s="6">
        <f t="shared" si="289"/>
        <v>0</v>
      </c>
      <c r="BE421" s="7">
        <f t="shared" si="290"/>
        <v>0</v>
      </c>
      <c r="BF421" s="8">
        <v>9.99</v>
      </c>
      <c r="BG421" s="5">
        <v>9.99</v>
      </c>
      <c r="BH421" s="6">
        <f t="shared" si="291"/>
        <v>0</v>
      </c>
      <c r="BI421" s="7">
        <f t="shared" si="292"/>
        <v>0</v>
      </c>
      <c r="BJ421" s="8">
        <v>9.99</v>
      </c>
      <c r="BK421" s="5">
        <v>9.99</v>
      </c>
      <c r="BL421" s="6">
        <f t="shared" si="293"/>
        <v>0</v>
      </c>
      <c r="BM421" s="7">
        <f t="shared" si="294"/>
        <v>0</v>
      </c>
      <c r="BN421" s="8">
        <v>9.99</v>
      </c>
      <c r="BO421" s="5">
        <v>9.99</v>
      </c>
      <c r="BP421" s="6">
        <f t="shared" si="295"/>
        <v>0</v>
      </c>
      <c r="BQ421" s="7">
        <f t="shared" si="296"/>
        <v>0</v>
      </c>
      <c r="BR421" s="8">
        <v>9.99</v>
      </c>
      <c r="BS421" s="5">
        <v>9.99</v>
      </c>
      <c r="BT421" s="6">
        <f t="shared" si="297"/>
        <v>0</v>
      </c>
      <c r="BU421" s="7">
        <f t="shared" si="298"/>
        <v>0</v>
      </c>
      <c r="BV421">
        <f t="shared" si="258"/>
        <v>9.99</v>
      </c>
      <c r="BW421">
        <f t="shared" si="258"/>
        <v>9.99</v>
      </c>
      <c r="BX421">
        <f t="shared" si="259"/>
        <v>12.95</v>
      </c>
      <c r="BY421">
        <f t="shared" si="259"/>
        <v>12.95</v>
      </c>
      <c r="BZ421">
        <f t="shared" si="260"/>
        <v>10.220000000000001</v>
      </c>
      <c r="CA421">
        <f t="shared" si="260"/>
        <v>10.220000000000001</v>
      </c>
      <c r="CB421">
        <f t="shared" si="261"/>
        <v>0.72</v>
      </c>
      <c r="CC421">
        <f t="shared" si="261"/>
        <v>0.72</v>
      </c>
      <c r="CD421">
        <f t="shared" si="263"/>
        <v>2.96</v>
      </c>
      <c r="CE421">
        <f t="shared" si="263"/>
        <v>2.96</v>
      </c>
      <c r="CF421">
        <f t="shared" si="262"/>
        <v>29</v>
      </c>
      <c r="CG421">
        <f t="shared" si="262"/>
        <v>29</v>
      </c>
      <c r="CH421" s="20" t="b">
        <f t="shared" si="299"/>
        <v>0</v>
      </c>
    </row>
    <row r="422" spans="1:87" x14ac:dyDescent="0.25">
      <c r="A422" s="31" t="s">
        <v>502</v>
      </c>
      <c r="B422" s="31" t="s">
        <v>168</v>
      </c>
      <c r="C422" s="32">
        <v>40469</v>
      </c>
      <c r="D422" s="32" t="b">
        <f t="shared" si="264"/>
        <v>1</v>
      </c>
      <c r="E422" s="32" t="b">
        <f t="shared" si="264"/>
        <v>1</v>
      </c>
      <c r="F422" s="4">
        <v>9.99</v>
      </c>
      <c r="G422" s="5">
        <v>9.99</v>
      </c>
      <c r="H422" s="6">
        <f t="shared" si="265"/>
        <v>0</v>
      </c>
      <c r="I422" s="7">
        <f t="shared" si="266"/>
        <v>0</v>
      </c>
      <c r="J422" s="8">
        <v>9.99</v>
      </c>
      <c r="K422" s="5">
        <v>9.99</v>
      </c>
      <c r="L422" s="6">
        <f t="shared" si="267"/>
        <v>0</v>
      </c>
      <c r="M422" s="7">
        <f t="shared" si="268"/>
        <v>0</v>
      </c>
      <c r="N422" s="8">
        <v>9.99</v>
      </c>
      <c r="O422" s="5">
        <v>9.99</v>
      </c>
      <c r="P422" s="6">
        <f t="shared" si="269"/>
        <v>0</v>
      </c>
      <c r="Q422" s="7">
        <f t="shared" si="270"/>
        <v>0</v>
      </c>
      <c r="R422" s="8">
        <v>12.95</v>
      </c>
      <c r="S422" s="5">
        <v>12.95</v>
      </c>
      <c r="T422" s="6">
        <f t="shared" si="271"/>
        <v>0</v>
      </c>
      <c r="U422" s="7">
        <f t="shared" si="272"/>
        <v>0</v>
      </c>
      <c r="V422" s="8">
        <v>9.99</v>
      </c>
      <c r="W422" s="5">
        <v>9.99</v>
      </c>
      <c r="X422" s="6">
        <f t="shared" si="273"/>
        <v>0</v>
      </c>
      <c r="Y422" s="7">
        <f t="shared" si="274"/>
        <v>0</v>
      </c>
      <c r="Z422" s="8">
        <v>10.99</v>
      </c>
      <c r="AA422" s="5">
        <v>10.99</v>
      </c>
      <c r="AB422" s="6">
        <f t="shared" si="275"/>
        <v>0</v>
      </c>
      <c r="AC422" s="7">
        <f t="shared" si="276"/>
        <v>0</v>
      </c>
      <c r="AD422" s="8">
        <v>9.99</v>
      </c>
      <c r="AE422" s="5">
        <v>9.99</v>
      </c>
      <c r="AF422" s="6">
        <f t="shared" si="277"/>
        <v>0</v>
      </c>
      <c r="AG422" s="7">
        <f t="shared" si="278"/>
        <v>0</v>
      </c>
      <c r="AH422" s="8">
        <v>9.99</v>
      </c>
      <c r="AI422" s="5">
        <v>9.99</v>
      </c>
      <c r="AJ422" s="6">
        <f t="shared" si="279"/>
        <v>0</v>
      </c>
      <c r="AK422" s="7">
        <f t="shared" si="280"/>
        <v>0</v>
      </c>
      <c r="AL422" s="8">
        <v>9.99</v>
      </c>
      <c r="AM422" s="5">
        <v>9.99</v>
      </c>
      <c r="AN422" s="6">
        <f t="shared" si="281"/>
        <v>0</v>
      </c>
      <c r="AO422" s="7">
        <f t="shared" si="282"/>
        <v>0</v>
      </c>
      <c r="AP422" s="8">
        <v>9.99</v>
      </c>
      <c r="AQ422" s="5">
        <v>9.99</v>
      </c>
      <c r="AR422" s="6">
        <f t="shared" si="283"/>
        <v>0</v>
      </c>
      <c r="AS422" s="7">
        <f t="shared" si="284"/>
        <v>0</v>
      </c>
      <c r="AT422" s="8">
        <v>9.99</v>
      </c>
      <c r="AU422" s="5">
        <v>9.99</v>
      </c>
      <c r="AV422" s="6">
        <f t="shared" si="285"/>
        <v>0</v>
      </c>
      <c r="AW422" s="7">
        <f t="shared" si="286"/>
        <v>0</v>
      </c>
      <c r="AX422" s="8">
        <v>9.99</v>
      </c>
      <c r="AY422" s="5">
        <v>9.99</v>
      </c>
      <c r="AZ422" s="6">
        <f t="shared" si="287"/>
        <v>0</v>
      </c>
      <c r="BA422" s="7">
        <f t="shared" si="288"/>
        <v>0</v>
      </c>
      <c r="BB422" s="8">
        <v>9.99</v>
      </c>
      <c r="BC422" s="5">
        <v>9.99</v>
      </c>
      <c r="BD422" s="6">
        <f t="shared" si="289"/>
        <v>0</v>
      </c>
      <c r="BE422" s="7">
        <f t="shared" si="290"/>
        <v>0</v>
      </c>
      <c r="BF422" s="8">
        <v>9.99</v>
      </c>
      <c r="BG422" s="5">
        <v>9.99</v>
      </c>
      <c r="BH422" s="6">
        <f t="shared" si="291"/>
        <v>0</v>
      </c>
      <c r="BI422" s="7">
        <f t="shared" si="292"/>
        <v>0</v>
      </c>
      <c r="BJ422" s="8">
        <v>9.99</v>
      </c>
      <c r="BK422" s="5">
        <v>9.99</v>
      </c>
      <c r="BL422" s="6">
        <f t="shared" si="293"/>
        <v>0</v>
      </c>
      <c r="BM422" s="7">
        <f t="shared" si="294"/>
        <v>0</v>
      </c>
      <c r="BN422" s="8">
        <v>9.99</v>
      </c>
      <c r="BO422" s="5">
        <v>9.99</v>
      </c>
      <c r="BP422" s="6">
        <f t="shared" si="295"/>
        <v>0</v>
      </c>
      <c r="BQ422" s="7">
        <f t="shared" si="296"/>
        <v>0</v>
      </c>
      <c r="BR422" s="8">
        <v>9.99</v>
      </c>
      <c r="BS422" s="5">
        <v>9.99</v>
      </c>
      <c r="BT422" s="6">
        <f t="shared" si="297"/>
        <v>0</v>
      </c>
      <c r="BU422" s="7">
        <f t="shared" si="298"/>
        <v>0</v>
      </c>
      <c r="BV422">
        <f t="shared" si="258"/>
        <v>9.99</v>
      </c>
      <c r="BW422">
        <f t="shared" si="258"/>
        <v>9.99</v>
      </c>
      <c r="BX422">
        <f t="shared" si="259"/>
        <v>12.95</v>
      </c>
      <c r="BY422">
        <f t="shared" si="259"/>
        <v>12.95</v>
      </c>
      <c r="BZ422">
        <f t="shared" si="260"/>
        <v>10.220000000000001</v>
      </c>
      <c r="CA422">
        <f t="shared" si="260"/>
        <v>10.220000000000001</v>
      </c>
      <c r="CB422">
        <f t="shared" si="261"/>
        <v>0.72</v>
      </c>
      <c r="CC422">
        <f t="shared" si="261"/>
        <v>0.72</v>
      </c>
      <c r="CD422">
        <f t="shared" si="263"/>
        <v>2.96</v>
      </c>
      <c r="CE422">
        <f t="shared" si="263"/>
        <v>2.96</v>
      </c>
      <c r="CF422">
        <f t="shared" si="262"/>
        <v>29</v>
      </c>
      <c r="CG422">
        <f t="shared" si="262"/>
        <v>29</v>
      </c>
      <c r="CH422" s="20" t="b">
        <f t="shared" si="299"/>
        <v>0</v>
      </c>
    </row>
    <row r="423" spans="1:87" x14ac:dyDescent="0.25">
      <c r="A423" s="31" t="s">
        <v>503</v>
      </c>
      <c r="B423" s="31" t="s">
        <v>359</v>
      </c>
      <c r="C423" s="32">
        <v>71043</v>
      </c>
      <c r="D423" s="32" t="b">
        <f t="shared" si="264"/>
        <v>1</v>
      </c>
      <c r="E423" s="32" t="b">
        <f t="shared" si="264"/>
        <v>1</v>
      </c>
      <c r="F423" s="4">
        <v>449.99</v>
      </c>
      <c r="G423" s="5">
        <v>419.99</v>
      </c>
      <c r="H423" s="6">
        <f t="shared" si="265"/>
        <v>-30</v>
      </c>
      <c r="I423" s="7">
        <f t="shared" si="266"/>
        <v>-6.7</v>
      </c>
      <c r="J423" s="8">
        <v>399.99</v>
      </c>
      <c r="K423" s="5">
        <v>419.99</v>
      </c>
      <c r="L423" s="6">
        <f t="shared" si="267"/>
        <v>20</v>
      </c>
      <c r="M423" s="7">
        <f t="shared" si="268"/>
        <v>5</v>
      </c>
      <c r="N423" s="8">
        <v>429.99</v>
      </c>
      <c r="O423" s="5">
        <v>429.99</v>
      </c>
      <c r="P423" s="6">
        <f t="shared" si="269"/>
        <v>0</v>
      </c>
      <c r="Q423" s="7">
        <f t="shared" si="270"/>
        <v>0</v>
      </c>
      <c r="R423" s="8">
        <v>449.95</v>
      </c>
      <c r="S423" s="5">
        <v>449.95</v>
      </c>
      <c r="T423" s="6">
        <f t="shared" si="271"/>
        <v>0</v>
      </c>
      <c r="U423" s="7">
        <f t="shared" si="272"/>
        <v>0</v>
      </c>
      <c r="V423" s="8">
        <v>419.99</v>
      </c>
      <c r="W423" s="5">
        <v>419.99</v>
      </c>
      <c r="X423" s="6">
        <f t="shared" si="273"/>
        <v>0</v>
      </c>
      <c r="Y423" s="7">
        <f t="shared" si="274"/>
        <v>0</v>
      </c>
      <c r="Z423" s="8">
        <v>499.99</v>
      </c>
      <c r="AA423" s="5">
        <v>499.99</v>
      </c>
      <c r="AB423" s="6">
        <f t="shared" si="275"/>
        <v>0</v>
      </c>
      <c r="AC423" s="7">
        <f t="shared" si="276"/>
        <v>0</v>
      </c>
      <c r="AD423" s="8">
        <v>399.99</v>
      </c>
      <c r="AE423" s="5">
        <v>419.99</v>
      </c>
      <c r="AF423" s="6">
        <f t="shared" si="277"/>
        <v>20</v>
      </c>
      <c r="AG423" s="7">
        <f t="shared" si="278"/>
        <v>5</v>
      </c>
      <c r="AH423" s="8">
        <v>399.99</v>
      </c>
      <c r="AI423" s="5">
        <v>419.99</v>
      </c>
      <c r="AJ423" s="6">
        <f t="shared" si="279"/>
        <v>20</v>
      </c>
      <c r="AK423" s="7">
        <f t="shared" si="280"/>
        <v>5</v>
      </c>
      <c r="AL423" s="8">
        <v>429.99</v>
      </c>
      <c r="AM423" s="5">
        <v>429.99</v>
      </c>
      <c r="AN423" s="6">
        <f t="shared" si="281"/>
        <v>0</v>
      </c>
      <c r="AO423" s="7">
        <f t="shared" si="282"/>
        <v>0</v>
      </c>
      <c r="AP423" s="8">
        <v>429.99</v>
      </c>
      <c r="AQ423" s="5">
        <v>429.99</v>
      </c>
      <c r="AR423" s="6">
        <f t="shared" si="283"/>
        <v>0</v>
      </c>
      <c r="AS423" s="7">
        <f t="shared" si="284"/>
        <v>0</v>
      </c>
      <c r="AT423" s="8">
        <v>449.99</v>
      </c>
      <c r="AU423" s="5">
        <v>419.99</v>
      </c>
      <c r="AV423" s="6">
        <f t="shared" si="285"/>
        <v>-30</v>
      </c>
      <c r="AW423" s="7">
        <f t="shared" si="286"/>
        <v>-6.7</v>
      </c>
      <c r="AX423" s="8">
        <v>449.99</v>
      </c>
      <c r="AY423" s="5">
        <v>419.99</v>
      </c>
      <c r="AZ423" s="6">
        <f t="shared" si="287"/>
        <v>-30</v>
      </c>
      <c r="BA423" s="7">
        <f t="shared" si="288"/>
        <v>-6.7</v>
      </c>
      <c r="BB423" s="8">
        <v>399.99</v>
      </c>
      <c r="BC423" s="5">
        <v>419.99</v>
      </c>
      <c r="BD423" s="6">
        <f t="shared" si="289"/>
        <v>20</v>
      </c>
      <c r="BE423" s="7">
        <f t="shared" si="290"/>
        <v>5</v>
      </c>
      <c r="BF423" s="8">
        <v>429.99</v>
      </c>
      <c r="BG423" s="5">
        <v>419.99</v>
      </c>
      <c r="BH423" s="6">
        <f t="shared" si="291"/>
        <v>-10</v>
      </c>
      <c r="BI423" s="7">
        <f t="shared" si="292"/>
        <v>-2.2999999999999998</v>
      </c>
      <c r="BJ423" s="8">
        <v>399.99</v>
      </c>
      <c r="BK423" s="5">
        <v>419.99</v>
      </c>
      <c r="BL423" s="6">
        <f t="shared" si="293"/>
        <v>20</v>
      </c>
      <c r="BM423" s="7">
        <f t="shared" si="294"/>
        <v>5</v>
      </c>
      <c r="BN423" s="8">
        <v>419.99</v>
      </c>
      <c r="BO423" s="5">
        <v>419.99</v>
      </c>
      <c r="BP423" s="6">
        <f t="shared" si="295"/>
        <v>0</v>
      </c>
      <c r="BQ423" s="7">
        <f t="shared" si="296"/>
        <v>0</v>
      </c>
      <c r="BR423" s="8">
        <v>429.99</v>
      </c>
      <c r="BS423" s="5">
        <v>419.99</v>
      </c>
      <c r="BT423" s="6">
        <f t="shared" si="297"/>
        <v>-10</v>
      </c>
      <c r="BU423" s="7">
        <f t="shared" si="298"/>
        <v>-2.2999999999999998</v>
      </c>
      <c r="BV423">
        <f t="shared" si="258"/>
        <v>399.99</v>
      </c>
      <c r="BW423">
        <f t="shared" si="258"/>
        <v>419.99</v>
      </c>
      <c r="BX423">
        <f t="shared" si="259"/>
        <v>499.99</v>
      </c>
      <c r="BY423">
        <f t="shared" si="259"/>
        <v>499.99</v>
      </c>
      <c r="BZ423">
        <f t="shared" si="260"/>
        <v>428.81</v>
      </c>
      <c r="CA423">
        <f t="shared" si="260"/>
        <v>428.22</v>
      </c>
      <c r="CB423">
        <f t="shared" si="261"/>
        <v>25.64</v>
      </c>
      <c r="CC423">
        <f t="shared" si="261"/>
        <v>19.47</v>
      </c>
      <c r="CD423">
        <f t="shared" si="263"/>
        <v>100</v>
      </c>
      <c r="CE423">
        <f t="shared" si="263"/>
        <v>80</v>
      </c>
      <c r="CF423">
        <f t="shared" si="262"/>
        <v>23.3</v>
      </c>
      <c r="CG423">
        <f t="shared" si="262"/>
        <v>18.7</v>
      </c>
      <c r="CH423" s="20" t="b">
        <f t="shared" si="299"/>
        <v>1</v>
      </c>
    </row>
    <row r="424" spans="1:87" x14ac:dyDescent="0.25">
      <c r="A424" s="31" t="s">
        <v>504</v>
      </c>
      <c r="B424" s="31" t="s">
        <v>157</v>
      </c>
      <c r="C424" s="32">
        <v>21323</v>
      </c>
      <c r="D424" s="32" t="b">
        <f t="shared" si="264"/>
        <v>1</v>
      </c>
      <c r="E424" s="32" t="b">
        <f t="shared" si="264"/>
        <v>1</v>
      </c>
      <c r="F424" s="4">
        <v>349.99</v>
      </c>
      <c r="G424" s="5">
        <v>349.99</v>
      </c>
      <c r="H424" s="6">
        <f t="shared" si="265"/>
        <v>0</v>
      </c>
      <c r="I424" s="7">
        <f t="shared" si="266"/>
        <v>0</v>
      </c>
      <c r="J424" s="8">
        <v>349.99</v>
      </c>
      <c r="K424" s="5">
        <v>349.99</v>
      </c>
      <c r="L424" s="6">
        <f t="shared" si="267"/>
        <v>0</v>
      </c>
      <c r="M424" s="7">
        <f t="shared" si="268"/>
        <v>0</v>
      </c>
      <c r="N424" s="8">
        <v>349.99</v>
      </c>
      <c r="O424" s="5">
        <v>349.99</v>
      </c>
      <c r="P424" s="6">
        <f t="shared" si="269"/>
        <v>0</v>
      </c>
      <c r="Q424" s="7">
        <f t="shared" si="270"/>
        <v>0</v>
      </c>
      <c r="R424" s="8">
        <v>349.95</v>
      </c>
      <c r="S424" s="5">
        <v>349.95</v>
      </c>
      <c r="T424" s="6">
        <f t="shared" si="271"/>
        <v>0</v>
      </c>
      <c r="U424" s="7">
        <f t="shared" si="272"/>
        <v>0</v>
      </c>
      <c r="V424" s="8">
        <v>349.99</v>
      </c>
      <c r="W424" s="5">
        <v>349.99</v>
      </c>
      <c r="X424" s="6">
        <f t="shared" si="273"/>
        <v>0</v>
      </c>
      <c r="Y424" s="7">
        <f t="shared" si="274"/>
        <v>0</v>
      </c>
      <c r="Z424" s="8">
        <v>349.99</v>
      </c>
      <c r="AA424" s="5">
        <v>349.99</v>
      </c>
      <c r="AB424" s="6">
        <f t="shared" si="275"/>
        <v>0</v>
      </c>
      <c r="AC424" s="7">
        <f t="shared" si="276"/>
        <v>0</v>
      </c>
      <c r="AD424" s="8">
        <v>349.99</v>
      </c>
      <c r="AE424" s="5">
        <v>349.99</v>
      </c>
      <c r="AF424" s="6">
        <f t="shared" si="277"/>
        <v>0</v>
      </c>
      <c r="AG424" s="7">
        <f t="shared" si="278"/>
        <v>0</v>
      </c>
      <c r="AH424" s="8">
        <v>349.99</v>
      </c>
      <c r="AI424" s="5">
        <v>349.99</v>
      </c>
      <c r="AJ424" s="6">
        <f t="shared" si="279"/>
        <v>0</v>
      </c>
      <c r="AK424" s="7">
        <f t="shared" si="280"/>
        <v>0</v>
      </c>
      <c r="AL424" s="8">
        <v>349.99</v>
      </c>
      <c r="AM424" s="5">
        <v>349.99</v>
      </c>
      <c r="AN424" s="6">
        <f t="shared" si="281"/>
        <v>0</v>
      </c>
      <c r="AO424" s="7">
        <f t="shared" si="282"/>
        <v>0</v>
      </c>
      <c r="AP424" s="8">
        <v>349.99</v>
      </c>
      <c r="AQ424" s="5">
        <v>349.99</v>
      </c>
      <c r="AR424" s="6">
        <f t="shared" si="283"/>
        <v>0</v>
      </c>
      <c r="AS424" s="7">
        <f t="shared" si="284"/>
        <v>0</v>
      </c>
      <c r="AT424" s="8">
        <v>349.99</v>
      </c>
      <c r="AU424" s="5">
        <v>349.99</v>
      </c>
      <c r="AV424" s="6">
        <f t="shared" si="285"/>
        <v>0</v>
      </c>
      <c r="AW424" s="7">
        <f t="shared" si="286"/>
        <v>0</v>
      </c>
      <c r="AX424" s="8">
        <v>349.99</v>
      </c>
      <c r="AY424" s="5">
        <v>349.99</v>
      </c>
      <c r="AZ424" s="6">
        <f t="shared" si="287"/>
        <v>0</v>
      </c>
      <c r="BA424" s="7">
        <f t="shared" si="288"/>
        <v>0</v>
      </c>
      <c r="BB424" s="8">
        <v>349.99</v>
      </c>
      <c r="BC424" s="5">
        <v>349.99</v>
      </c>
      <c r="BD424" s="6">
        <f t="shared" si="289"/>
        <v>0</v>
      </c>
      <c r="BE424" s="7">
        <f t="shared" si="290"/>
        <v>0</v>
      </c>
      <c r="BF424" s="8">
        <v>349.99</v>
      </c>
      <c r="BG424" s="5">
        <v>349.99</v>
      </c>
      <c r="BH424" s="6">
        <f t="shared" si="291"/>
        <v>0</v>
      </c>
      <c r="BI424" s="7">
        <f t="shared" si="292"/>
        <v>0</v>
      </c>
      <c r="BJ424" s="8">
        <v>349.99</v>
      </c>
      <c r="BK424" s="5">
        <v>349.99</v>
      </c>
      <c r="BL424" s="6">
        <f t="shared" si="293"/>
        <v>0</v>
      </c>
      <c r="BM424" s="7">
        <f t="shared" si="294"/>
        <v>0</v>
      </c>
      <c r="BN424" s="8">
        <v>349.99</v>
      </c>
      <c r="BO424" s="5">
        <v>349.99</v>
      </c>
      <c r="BP424" s="6">
        <f t="shared" si="295"/>
        <v>0</v>
      </c>
      <c r="BQ424" s="7">
        <f t="shared" si="296"/>
        <v>0</v>
      </c>
      <c r="BR424" s="8">
        <v>349.99</v>
      </c>
      <c r="BS424" s="5">
        <v>349.99</v>
      </c>
      <c r="BT424" s="6">
        <f t="shared" si="297"/>
        <v>0</v>
      </c>
      <c r="BU424" s="7">
        <f t="shared" si="298"/>
        <v>0</v>
      </c>
      <c r="BV424">
        <f t="shared" si="258"/>
        <v>349.95</v>
      </c>
      <c r="BW424">
        <f t="shared" si="258"/>
        <v>349.95</v>
      </c>
      <c r="BX424">
        <f t="shared" si="259"/>
        <v>349.99</v>
      </c>
      <c r="BY424">
        <f t="shared" si="259"/>
        <v>349.99</v>
      </c>
      <c r="BZ424">
        <f t="shared" si="260"/>
        <v>349.99</v>
      </c>
      <c r="CA424">
        <f t="shared" si="260"/>
        <v>349.99</v>
      </c>
      <c r="CB424">
        <f t="shared" si="261"/>
        <v>0.01</v>
      </c>
      <c r="CC424">
        <f t="shared" si="261"/>
        <v>0.01</v>
      </c>
      <c r="CD424">
        <f t="shared" si="263"/>
        <v>0.04</v>
      </c>
      <c r="CE424">
        <f t="shared" si="263"/>
        <v>0.04</v>
      </c>
      <c r="CF424">
        <f t="shared" si="262"/>
        <v>0</v>
      </c>
      <c r="CG424">
        <f t="shared" si="262"/>
        <v>0</v>
      </c>
      <c r="CH424" s="20" t="b">
        <f t="shared" si="299"/>
        <v>0</v>
      </c>
    </row>
    <row r="425" spans="1:87" x14ac:dyDescent="0.25">
      <c r="A425" s="31" t="s">
        <v>505</v>
      </c>
      <c r="B425" s="31" t="s">
        <v>157</v>
      </c>
      <c r="C425" s="32">
        <v>21321</v>
      </c>
      <c r="D425" s="32" t="b">
        <f t="shared" si="264"/>
        <v>1</v>
      </c>
      <c r="E425" s="32" t="b">
        <f t="shared" si="264"/>
        <v>1</v>
      </c>
      <c r="F425" s="4">
        <v>74.989999999999995</v>
      </c>
      <c r="G425" s="5">
        <v>69.989999999999995</v>
      </c>
      <c r="H425" s="6">
        <f t="shared" si="265"/>
        <v>-5</v>
      </c>
      <c r="I425" s="7">
        <f t="shared" si="266"/>
        <v>-6.7</v>
      </c>
      <c r="J425" s="8">
        <v>69.989999999999995</v>
      </c>
      <c r="K425" s="5">
        <v>69.989999999999995</v>
      </c>
      <c r="L425" s="6">
        <f t="shared" si="267"/>
        <v>0</v>
      </c>
      <c r="M425" s="7">
        <f t="shared" si="268"/>
        <v>0</v>
      </c>
      <c r="N425" s="8">
        <v>79.989999999999995</v>
      </c>
      <c r="O425" s="5">
        <v>79.989999999999995</v>
      </c>
      <c r="P425" s="6">
        <f t="shared" si="269"/>
        <v>0</v>
      </c>
      <c r="Q425" s="7">
        <f t="shared" si="270"/>
        <v>0</v>
      </c>
      <c r="R425" s="8">
        <v>84.95</v>
      </c>
      <c r="S425" s="5">
        <v>84.95</v>
      </c>
      <c r="T425" s="6">
        <f t="shared" si="271"/>
        <v>0</v>
      </c>
      <c r="U425" s="7">
        <f t="shared" si="272"/>
        <v>0</v>
      </c>
      <c r="V425" s="8">
        <v>69.989999999999995</v>
      </c>
      <c r="W425" s="5">
        <v>69.989999999999995</v>
      </c>
      <c r="X425" s="6">
        <f t="shared" si="273"/>
        <v>0</v>
      </c>
      <c r="Y425" s="7">
        <f t="shared" si="274"/>
        <v>0</v>
      </c>
      <c r="Z425" s="8">
        <v>84.99</v>
      </c>
      <c r="AA425" s="5">
        <v>84.99</v>
      </c>
      <c r="AB425" s="6">
        <f t="shared" si="275"/>
        <v>0</v>
      </c>
      <c r="AC425" s="7">
        <f t="shared" si="276"/>
        <v>0</v>
      </c>
      <c r="AD425" s="8">
        <v>69.989999999999995</v>
      </c>
      <c r="AE425" s="5">
        <v>69.989999999999995</v>
      </c>
      <c r="AF425" s="6">
        <f t="shared" si="277"/>
        <v>0</v>
      </c>
      <c r="AG425" s="7">
        <f t="shared" si="278"/>
        <v>0</v>
      </c>
      <c r="AH425" s="8">
        <v>69.989999999999995</v>
      </c>
      <c r="AI425" s="5">
        <v>69.989999999999995</v>
      </c>
      <c r="AJ425" s="6">
        <f t="shared" si="279"/>
        <v>0</v>
      </c>
      <c r="AK425" s="7">
        <f t="shared" si="280"/>
        <v>0</v>
      </c>
      <c r="AL425" s="8">
        <v>79.989999999999995</v>
      </c>
      <c r="AM425" s="5">
        <v>79.989999999999995</v>
      </c>
      <c r="AN425" s="6">
        <f t="shared" si="281"/>
        <v>0</v>
      </c>
      <c r="AO425" s="7">
        <f t="shared" si="282"/>
        <v>0</v>
      </c>
      <c r="AP425" s="8">
        <v>79.989999999999995</v>
      </c>
      <c r="AQ425" s="5">
        <v>79.989999999999995</v>
      </c>
      <c r="AR425" s="6">
        <f t="shared" si="283"/>
        <v>0</v>
      </c>
      <c r="AS425" s="7">
        <f t="shared" si="284"/>
        <v>0</v>
      </c>
      <c r="AT425" s="8">
        <v>74.989999999999995</v>
      </c>
      <c r="AU425" s="5">
        <v>69.989999999999995</v>
      </c>
      <c r="AV425" s="6">
        <f t="shared" si="285"/>
        <v>-5</v>
      </c>
      <c r="AW425" s="7">
        <f t="shared" si="286"/>
        <v>-6.7</v>
      </c>
      <c r="AX425" s="8">
        <v>74.989999999999995</v>
      </c>
      <c r="AY425" s="5">
        <v>69.989999999999995</v>
      </c>
      <c r="AZ425" s="6">
        <f t="shared" si="287"/>
        <v>-5</v>
      </c>
      <c r="BA425" s="7">
        <f t="shared" si="288"/>
        <v>-6.7</v>
      </c>
      <c r="BB425" s="8">
        <v>69.989999999999995</v>
      </c>
      <c r="BC425" s="5">
        <v>69.989999999999995</v>
      </c>
      <c r="BD425" s="6">
        <f t="shared" si="289"/>
        <v>0</v>
      </c>
      <c r="BE425" s="7">
        <f t="shared" si="290"/>
        <v>0</v>
      </c>
      <c r="BF425" s="8">
        <v>64.989999999999995</v>
      </c>
      <c r="BG425" s="5">
        <v>69.989999999999995</v>
      </c>
      <c r="BH425" s="6">
        <f t="shared" si="291"/>
        <v>5</v>
      </c>
      <c r="BI425" s="7">
        <f t="shared" si="292"/>
        <v>7.7</v>
      </c>
      <c r="BJ425" s="8">
        <v>69.989999999999995</v>
      </c>
      <c r="BK425" s="5">
        <v>69.989999999999995</v>
      </c>
      <c r="BL425" s="6">
        <f t="shared" si="293"/>
        <v>0</v>
      </c>
      <c r="BM425" s="7">
        <f t="shared" si="294"/>
        <v>0</v>
      </c>
      <c r="BN425" s="8">
        <v>74.989999999999995</v>
      </c>
      <c r="BO425" s="5">
        <v>74.989999999999995</v>
      </c>
      <c r="BP425" s="6">
        <f t="shared" si="295"/>
        <v>0</v>
      </c>
      <c r="BQ425" s="7">
        <f t="shared" si="296"/>
        <v>0</v>
      </c>
      <c r="BR425" s="8">
        <v>64.989999999999995</v>
      </c>
      <c r="BS425" s="5">
        <v>69.989999999999995</v>
      </c>
      <c r="BT425" s="6">
        <f t="shared" si="297"/>
        <v>5</v>
      </c>
      <c r="BU425" s="7">
        <f t="shared" si="298"/>
        <v>7.7</v>
      </c>
      <c r="BV425">
        <f t="shared" si="258"/>
        <v>64.989999999999995</v>
      </c>
      <c r="BW425">
        <f t="shared" si="258"/>
        <v>69.989999999999995</v>
      </c>
      <c r="BX425">
        <f t="shared" si="259"/>
        <v>84.99</v>
      </c>
      <c r="BY425">
        <f t="shared" si="259"/>
        <v>84.99</v>
      </c>
      <c r="BZ425">
        <f t="shared" si="260"/>
        <v>74.11</v>
      </c>
      <c r="CA425">
        <f t="shared" si="260"/>
        <v>73.81</v>
      </c>
      <c r="CB425">
        <f t="shared" si="261"/>
        <v>5.99</v>
      </c>
      <c r="CC425">
        <f t="shared" si="261"/>
        <v>5.56</v>
      </c>
      <c r="CD425">
        <f t="shared" si="263"/>
        <v>20</v>
      </c>
      <c r="CE425">
        <f t="shared" si="263"/>
        <v>15</v>
      </c>
      <c r="CF425">
        <f t="shared" si="262"/>
        <v>27</v>
      </c>
      <c r="CG425">
        <f t="shared" si="262"/>
        <v>20.3</v>
      </c>
      <c r="CH425" s="20" t="b">
        <f t="shared" si="299"/>
        <v>1</v>
      </c>
      <c r="CI425" s="33"/>
    </row>
    <row r="426" spans="1:87" x14ac:dyDescent="0.25">
      <c r="A426" s="31" t="s">
        <v>506</v>
      </c>
      <c r="B426" s="31" t="s">
        <v>462</v>
      </c>
      <c r="C426" s="32">
        <v>10294</v>
      </c>
      <c r="D426" s="32" t="b">
        <f t="shared" si="264"/>
        <v>1</v>
      </c>
      <c r="E426" s="32" t="b">
        <f t="shared" si="264"/>
        <v>1</v>
      </c>
      <c r="F426" s="4">
        <v>629.99</v>
      </c>
      <c r="G426" s="5">
        <v>629.99</v>
      </c>
      <c r="H426" s="6">
        <f t="shared" si="265"/>
        <v>0</v>
      </c>
      <c r="I426" s="7">
        <f t="shared" si="266"/>
        <v>0</v>
      </c>
      <c r="J426" s="8">
        <v>629.99</v>
      </c>
      <c r="K426" s="5">
        <v>629.99</v>
      </c>
      <c r="L426" s="6">
        <f t="shared" si="267"/>
        <v>0</v>
      </c>
      <c r="M426" s="7">
        <f t="shared" si="268"/>
        <v>0</v>
      </c>
      <c r="N426" s="8">
        <v>629.99</v>
      </c>
      <c r="O426" s="5">
        <v>629.99</v>
      </c>
      <c r="P426" s="6">
        <f t="shared" si="269"/>
        <v>0</v>
      </c>
      <c r="Q426" s="7">
        <f t="shared" si="270"/>
        <v>0</v>
      </c>
      <c r="R426" s="8">
        <v>629.95000000000005</v>
      </c>
      <c r="S426" s="5">
        <v>629.95000000000005</v>
      </c>
      <c r="T426" s="6">
        <f t="shared" si="271"/>
        <v>0</v>
      </c>
      <c r="U426" s="7">
        <f t="shared" si="272"/>
        <v>0</v>
      </c>
      <c r="V426" s="8">
        <v>629.99</v>
      </c>
      <c r="W426" s="5">
        <v>629.99</v>
      </c>
      <c r="X426" s="6">
        <f t="shared" si="273"/>
        <v>0</v>
      </c>
      <c r="Y426" s="7">
        <f t="shared" si="274"/>
        <v>0</v>
      </c>
      <c r="Z426" s="8">
        <v>629.99</v>
      </c>
      <c r="AA426" s="5">
        <v>629.99</v>
      </c>
      <c r="AB426" s="6">
        <f t="shared" si="275"/>
        <v>0</v>
      </c>
      <c r="AC426" s="7">
        <f t="shared" si="276"/>
        <v>0</v>
      </c>
      <c r="AD426" s="8">
        <v>629.99</v>
      </c>
      <c r="AE426" s="5">
        <v>629.99</v>
      </c>
      <c r="AF426" s="6">
        <f t="shared" si="277"/>
        <v>0</v>
      </c>
      <c r="AG426" s="7">
        <f t="shared" si="278"/>
        <v>0</v>
      </c>
      <c r="AH426" s="8">
        <v>629.99</v>
      </c>
      <c r="AI426" s="5">
        <v>629.99</v>
      </c>
      <c r="AJ426" s="6">
        <f t="shared" si="279"/>
        <v>0</v>
      </c>
      <c r="AK426" s="7">
        <f t="shared" si="280"/>
        <v>0</v>
      </c>
      <c r="AL426" s="8">
        <v>629.99</v>
      </c>
      <c r="AM426" s="5">
        <v>629.99</v>
      </c>
      <c r="AN426" s="6">
        <f t="shared" si="281"/>
        <v>0</v>
      </c>
      <c r="AO426" s="7">
        <f t="shared" si="282"/>
        <v>0</v>
      </c>
      <c r="AP426" s="8">
        <v>629.99</v>
      </c>
      <c r="AQ426" s="5">
        <v>629.99</v>
      </c>
      <c r="AR426" s="6">
        <f t="shared" si="283"/>
        <v>0</v>
      </c>
      <c r="AS426" s="7">
        <f t="shared" si="284"/>
        <v>0</v>
      </c>
      <c r="AT426" s="8">
        <v>629.99</v>
      </c>
      <c r="AU426" s="5">
        <v>629.99</v>
      </c>
      <c r="AV426" s="6">
        <f t="shared" si="285"/>
        <v>0</v>
      </c>
      <c r="AW426" s="7">
        <f t="shared" si="286"/>
        <v>0</v>
      </c>
      <c r="AX426" s="8">
        <v>629.99</v>
      </c>
      <c r="AY426" s="5">
        <v>629.99</v>
      </c>
      <c r="AZ426" s="6">
        <f t="shared" si="287"/>
        <v>0</v>
      </c>
      <c r="BA426" s="7">
        <f t="shared" si="288"/>
        <v>0</v>
      </c>
      <c r="BB426" s="8">
        <v>629.99</v>
      </c>
      <c r="BC426" s="5">
        <v>629.99</v>
      </c>
      <c r="BD426" s="6">
        <f t="shared" si="289"/>
        <v>0</v>
      </c>
      <c r="BE426" s="7">
        <f t="shared" si="290"/>
        <v>0</v>
      </c>
      <c r="BF426" s="8">
        <v>629.99</v>
      </c>
      <c r="BG426" s="5">
        <v>629.99</v>
      </c>
      <c r="BH426" s="6">
        <f t="shared" si="291"/>
        <v>0</v>
      </c>
      <c r="BI426" s="7">
        <f t="shared" si="292"/>
        <v>0</v>
      </c>
      <c r="BJ426" s="8">
        <v>629.99</v>
      </c>
      <c r="BK426" s="5">
        <v>629.99</v>
      </c>
      <c r="BL426" s="6">
        <f t="shared" si="293"/>
        <v>0</v>
      </c>
      <c r="BM426" s="7">
        <f t="shared" si="294"/>
        <v>0</v>
      </c>
      <c r="BN426" s="8">
        <v>629.99</v>
      </c>
      <c r="BO426" s="5">
        <v>629.99</v>
      </c>
      <c r="BP426" s="6">
        <f t="shared" si="295"/>
        <v>0</v>
      </c>
      <c r="BQ426" s="7">
        <f t="shared" si="296"/>
        <v>0</v>
      </c>
      <c r="BR426" s="8">
        <v>629.99</v>
      </c>
      <c r="BS426" s="5">
        <v>629.99</v>
      </c>
      <c r="BT426" s="6">
        <f t="shared" si="297"/>
        <v>0</v>
      </c>
      <c r="BU426" s="7">
        <f t="shared" si="298"/>
        <v>0</v>
      </c>
      <c r="BV426">
        <f t="shared" si="258"/>
        <v>629.95000000000005</v>
      </c>
      <c r="BW426">
        <f t="shared" si="258"/>
        <v>629.95000000000005</v>
      </c>
      <c r="BX426">
        <f t="shared" si="259"/>
        <v>629.99</v>
      </c>
      <c r="BY426">
        <f t="shared" si="259"/>
        <v>629.99</v>
      </c>
      <c r="BZ426">
        <f t="shared" si="260"/>
        <v>629.99</v>
      </c>
      <c r="CA426">
        <f t="shared" si="260"/>
        <v>629.99</v>
      </c>
      <c r="CB426">
        <f t="shared" si="261"/>
        <v>0.01</v>
      </c>
      <c r="CC426">
        <f t="shared" si="261"/>
        <v>0.01</v>
      </c>
      <c r="CD426">
        <f t="shared" si="263"/>
        <v>0.04</v>
      </c>
      <c r="CE426">
        <f t="shared" si="263"/>
        <v>0.04</v>
      </c>
      <c r="CF426">
        <f t="shared" si="262"/>
        <v>0</v>
      </c>
      <c r="CG426">
        <f t="shared" si="262"/>
        <v>0</v>
      </c>
      <c r="CH426" s="20" t="b">
        <f t="shared" si="299"/>
        <v>0</v>
      </c>
    </row>
    <row r="427" spans="1:87" x14ac:dyDescent="0.25">
      <c r="A427" s="31" t="s">
        <v>507</v>
      </c>
      <c r="B427" s="31" t="s">
        <v>462</v>
      </c>
      <c r="C427" s="32">
        <v>10276</v>
      </c>
      <c r="D427" s="32" t="b">
        <f t="shared" si="264"/>
        <v>1</v>
      </c>
      <c r="E427" s="32" t="b">
        <f t="shared" si="264"/>
        <v>1</v>
      </c>
      <c r="F427" s="4">
        <v>499.99</v>
      </c>
      <c r="G427" s="5">
        <v>499.99</v>
      </c>
      <c r="H427" s="6">
        <f t="shared" si="265"/>
        <v>0</v>
      </c>
      <c r="I427" s="7">
        <f t="shared" si="266"/>
        <v>0</v>
      </c>
      <c r="J427" s="8">
        <v>499.99</v>
      </c>
      <c r="K427" s="5">
        <v>499.99</v>
      </c>
      <c r="L427" s="6">
        <f t="shared" si="267"/>
        <v>0</v>
      </c>
      <c r="M427" s="7">
        <f t="shared" si="268"/>
        <v>0</v>
      </c>
      <c r="N427" s="8">
        <v>499.99</v>
      </c>
      <c r="O427" s="5">
        <v>499.99</v>
      </c>
      <c r="P427" s="6">
        <f t="shared" si="269"/>
        <v>0</v>
      </c>
      <c r="Q427" s="7">
        <f t="shared" si="270"/>
        <v>0</v>
      </c>
      <c r="R427" s="8">
        <v>499.95</v>
      </c>
      <c r="S427" s="5">
        <v>499.95</v>
      </c>
      <c r="T427" s="6">
        <f t="shared" si="271"/>
        <v>0</v>
      </c>
      <c r="U427" s="7">
        <f t="shared" si="272"/>
        <v>0</v>
      </c>
      <c r="V427" s="8">
        <v>499.99</v>
      </c>
      <c r="W427" s="5">
        <v>499.99</v>
      </c>
      <c r="X427" s="6">
        <f t="shared" si="273"/>
        <v>0</v>
      </c>
      <c r="Y427" s="7">
        <f t="shared" si="274"/>
        <v>0</v>
      </c>
      <c r="Z427" s="8">
        <v>499.99</v>
      </c>
      <c r="AA427" s="5">
        <v>499.99</v>
      </c>
      <c r="AB427" s="6">
        <f t="shared" si="275"/>
        <v>0</v>
      </c>
      <c r="AC427" s="7">
        <f t="shared" si="276"/>
        <v>0</v>
      </c>
      <c r="AD427" s="8">
        <v>499.99</v>
      </c>
      <c r="AE427" s="5">
        <v>499.99</v>
      </c>
      <c r="AF427" s="6">
        <f t="shared" si="277"/>
        <v>0</v>
      </c>
      <c r="AG427" s="7">
        <f t="shared" si="278"/>
        <v>0</v>
      </c>
      <c r="AH427" s="8">
        <v>499.99</v>
      </c>
      <c r="AI427" s="5">
        <v>499.99</v>
      </c>
      <c r="AJ427" s="6">
        <f t="shared" si="279"/>
        <v>0</v>
      </c>
      <c r="AK427" s="7">
        <f t="shared" si="280"/>
        <v>0</v>
      </c>
      <c r="AL427" s="8">
        <v>499.99</v>
      </c>
      <c r="AM427" s="5">
        <v>499.99</v>
      </c>
      <c r="AN427" s="6">
        <f t="shared" si="281"/>
        <v>0</v>
      </c>
      <c r="AO427" s="7">
        <f t="shared" si="282"/>
        <v>0</v>
      </c>
      <c r="AP427" s="8">
        <v>499.99</v>
      </c>
      <c r="AQ427" s="5">
        <v>499.99</v>
      </c>
      <c r="AR427" s="6">
        <f t="shared" si="283"/>
        <v>0</v>
      </c>
      <c r="AS427" s="7">
        <f t="shared" si="284"/>
        <v>0</v>
      </c>
      <c r="AT427" s="8">
        <v>499.99</v>
      </c>
      <c r="AU427" s="5">
        <v>499.99</v>
      </c>
      <c r="AV427" s="6">
        <f t="shared" si="285"/>
        <v>0</v>
      </c>
      <c r="AW427" s="7">
        <f t="shared" si="286"/>
        <v>0</v>
      </c>
      <c r="AX427" s="8">
        <v>499.99</v>
      </c>
      <c r="AY427" s="5">
        <v>499.99</v>
      </c>
      <c r="AZ427" s="6">
        <f t="shared" si="287"/>
        <v>0</v>
      </c>
      <c r="BA427" s="7">
        <f t="shared" si="288"/>
        <v>0</v>
      </c>
      <c r="BB427" s="8">
        <v>499.99</v>
      </c>
      <c r="BC427" s="5">
        <v>499.99</v>
      </c>
      <c r="BD427" s="6">
        <f t="shared" si="289"/>
        <v>0</v>
      </c>
      <c r="BE427" s="7">
        <f t="shared" si="290"/>
        <v>0</v>
      </c>
      <c r="BF427" s="8">
        <v>499.99</v>
      </c>
      <c r="BG427" s="5">
        <v>499.99</v>
      </c>
      <c r="BH427" s="6">
        <f t="shared" si="291"/>
        <v>0</v>
      </c>
      <c r="BI427" s="7">
        <f t="shared" si="292"/>
        <v>0</v>
      </c>
      <c r="BJ427" s="8">
        <v>499.99</v>
      </c>
      <c r="BK427" s="5">
        <v>499.99</v>
      </c>
      <c r="BL427" s="6">
        <f t="shared" si="293"/>
        <v>0</v>
      </c>
      <c r="BM427" s="7">
        <f t="shared" si="294"/>
        <v>0</v>
      </c>
      <c r="BN427" s="8">
        <v>499.99</v>
      </c>
      <c r="BO427" s="5">
        <v>499.99</v>
      </c>
      <c r="BP427" s="6">
        <f t="shared" si="295"/>
        <v>0</v>
      </c>
      <c r="BQ427" s="7">
        <f t="shared" si="296"/>
        <v>0</v>
      </c>
      <c r="BR427" s="8">
        <v>499.99</v>
      </c>
      <c r="BS427" s="5">
        <v>499.99</v>
      </c>
      <c r="BT427" s="6">
        <f t="shared" si="297"/>
        <v>0</v>
      </c>
      <c r="BU427" s="7">
        <f t="shared" si="298"/>
        <v>0</v>
      </c>
      <c r="BV427">
        <f t="shared" si="258"/>
        <v>499.95</v>
      </c>
      <c r="BW427">
        <f t="shared" si="258"/>
        <v>499.95</v>
      </c>
      <c r="BX427">
        <f t="shared" si="259"/>
        <v>499.99</v>
      </c>
      <c r="BY427">
        <f t="shared" si="259"/>
        <v>499.99</v>
      </c>
      <c r="BZ427">
        <f t="shared" si="260"/>
        <v>499.99</v>
      </c>
      <c r="CA427">
        <f t="shared" si="260"/>
        <v>499.99</v>
      </c>
      <c r="CB427">
        <f t="shared" si="261"/>
        <v>0.01</v>
      </c>
      <c r="CC427">
        <f t="shared" si="261"/>
        <v>0.01</v>
      </c>
      <c r="CD427">
        <f t="shared" si="263"/>
        <v>0.04</v>
      </c>
      <c r="CE427">
        <f t="shared" si="263"/>
        <v>0.04</v>
      </c>
      <c r="CF427">
        <f t="shared" si="262"/>
        <v>0</v>
      </c>
      <c r="CG427">
        <f t="shared" si="262"/>
        <v>0</v>
      </c>
      <c r="CH427" s="20" t="b">
        <f t="shared" si="299"/>
        <v>0</v>
      </c>
    </row>
    <row r="428" spans="1:87" x14ac:dyDescent="0.25">
      <c r="A428" s="31" t="s">
        <v>508</v>
      </c>
      <c r="B428" s="31" t="s">
        <v>359</v>
      </c>
      <c r="C428" s="32">
        <v>75978</v>
      </c>
      <c r="D428" s="32" t="b">
        <f t="shared" si="264"/>
        <v>1</v>
      </c>
      <c r="E428" s="32" t="b">
        <f t="shared" si="264"/>
        <v>1</v>
      </c>
      <c r="F428" s="4">
        <v>399.99</v>
      </c>
      <c r="G428" s="5">
        <v>399.99</v>
      </c>
      <c r="H428" s="6">
        <f t="shared" si="265"/>
        <v>0</v>
      </c>
      <c r="I428" s="7">
        <f t="shared" si="266"/>
        <v>0</v>
      </c>
      <c r="J428" s="8">
        <v>399.99</v>
      </c>
      <c r="K428" s="5">
        <v>399.99</v>
      </c>
      <c r="L428" s="6">
        <f t="shared" si="267"/>
        <v>0</v>
      </c>
      <c r="M428" s="7">
        <f t="shared" si="268"/>
        <v>0</v>
      </c>
      <c r="N428" s="8">
        <v>399.99</v>
      </c>
      <c r="O428" s="5">
        <v>399.99</v>
      </c>
      <c r="P428" s="6">
        <f t="shared" si="269"/>
        <v>0</v>
      </c>
      <c r="Q428" s="7">
        <f t="shared" si="270"/>
        <v>0</v>
      </c>
      <c r="R428" s="8">
        <v>399.95</v>
      </c>
      <c r="S428" s="5">
        <v>399.95</v>
      </c>
      <c r="T428" s="6">
        <f t="shared" si="271"/>
        <v>0</v>
      </c>
      <c r="U428" s="7">
        <f t="shared" si="272"/>
        <v>0</v>
      </c>
      <c r="V428" s="8">
        <v>399.99</v>
      </c>
      <c r="W428" s="5">
        <v>399.99</v>
      </c>
      <c r="X428" s="6">
        <f t="shared" si="273"/>
        <v>0</v>
      </c>
      <c r="Y428" s="7">
        <f t="shared" si="274"/>
        <v>0</v>
      </c>
      <c r="Z428" s="8">
        <v>399.99</v>
      </c>
      <c r="AA428" s="5">
        <v>399.99</v>
      </c>
      <c r="AB428" s="6">
        <f t="shared" si="275"/>
        <v>0</v>
      </c>
      <c r="AC428" s="7">
        <f t="shared" si="276"/>
        <v>0</v>
      </c>
      <c r="AD428" s="8">
        <v>399.99</v>
      </c>
      <c r="AE428" s="5">
        <v>399.99</v>
      </c>
      <c r="AF428" s="6">
        <f t="shared" si="277"/>
        <v>0</v>
      </c>
      <c r="AG428" s="7">
        <f t="shared" si="278"/>
        <v>0</v>
      </c>
      <c r="AH428" s="8">
        <v>399.99</v>
      </c>
      <c r="AI428" s="5">
        <v>399.99</v>
      </c>
      <c r="AJ428" s="6">
        <f t="shared" si="279"/>
        <v>0</v>
      </c>
      <c r="AK428" s="7">
        <f t="shared" si="280"/>
        <v>0</v>
      </c>
      <c r="AL428" s="8">
        <v>399.99</v>
      </c>
      <c r="AM428" s="5">
        <v>399.99</v>
      </c>
      <c r="AN428" s="6">
        <f t="shared" si="281"/>
        <v>0</v>
      </c>
      <c r="AO428" s="7">
        <f t="shared" si="282"/>
        <v>0</v>
      </c>
      <c r="AP428" s="8">
        <v>399.99</v>
      </c>
      <c r="AQ428" s="5">
        <v>399.99</v>
      </c>
      <c r="AR428" s="6">
        <f t="shared" si="283"/>
        <v>0</v>
      </c>
      <c r="AS428" s="7">
        <f t="shared" si="284"/>
        <v>0</v>
      </c>
      <c r="AT428" s="8">
        <v>399.99</v>
      </c>
      <c r="AU428" s="5">
        <v>399.99</v>
      </c>
      <c r="AV428" s="6">
        <f t="shared" si="285"/>
        <v>0</v>
      </c>
      <c r="AW428" s="7">
        <f t="shared" si="286"/>
        <v>0</v>
      </c>
      <c r="AX428" s="8">
        <v>399.99</v>
      </c>
      <c r="AY428" s="5">
        <v>399.99</v>
      </c>
      <c r="AZ428" s="6">
        <f t="shared" si="287"/>
        <v>0</v>
      </c>
      <c r="BA428" s="7">
        <f t="shared" si="288"/>
        <v>0</v>
      </c>
      <c r="BB428" s="8">
        <v>399.99</v>
      </c>
      <c r="BC428" s="5">
        <v>399.99</v>
      </c>
      <c r="BD428" s="6">
        <f t="shared" si="289"/>
        <v>0</v>
      </c>
      <c r="BE428" s="7">
        <f t="shared" si="290"/>
        <v>0</v>
      </c>
      <c r="BF428" s="8">
        <v>399.99</v>
      </c>
      <c r="BG428" s="5">
        <v>399.99</v>
      </c>
      <c r="BH428" s="6">
        <f t="shared" si="291"/>
        <v>0</v>
      </c>
      <c r="BI428" s="7">
        <f t="shared" si="292"/>
        <v>0</v>
      </c>
      <c r="BJ428" s="8">
        <v>399.99</v>
      </c>
      <c r="BK428" s="5">
        <v>399.99</v>
      </c>
      <c r="BL428" s="6">
        <f t="shared" si="293"/>
        <v>0</v>
      </c>
      <c r="BM428" s="7">
        <f t="shared" si="294"/>
        <v>0</v>
      </c>
      <c r="BN428" s="8">
        <v>399.99</v>
      </c>
      <c r="BO428" s="5">
        <v>399.99</v>
      </c>
      <c r="BP428" s="6">
        <f t="shared" si="295"/>
        <v>0</v>
      </c>
      <c r="BQ428" s="7">
        <f t="shared" si="296"/>
        <v>0</v>
      </c>
      <c r="BR428" s="8">
        <v>399.99</v>
      </c>
      <c r="BS428" s="5">
        <v>399.99</v>
      </c>
      <c r="BT428" s="6">
        <f t="shared" si="297"/>
        <v>0</v>
      </c>
      <c r="BU428" s="7">
        <f t="shared" si="298"/>
        <v>0</v>
      </c>
      <c r="BV428">
        <f t="shared" si="258"/>
        <v>399.95</v>
      </c>
      <c r="BW428">
        <f t="shared" si="258"/>
        <v>399.95</v>
      </c>
      <c r="BX428">
        <f t="shared" si="259"/>
        <v>399.99</v>
      </c>
      <c r="BY428">
        <f t="shared" si="259"/>
        <v>399.99</v>
      </c>
      <c r="BZ428">
        <f t="shared" si="260"/>
        <v>399.99</v>
      </c>
      <c r="CA428">
        <f t="shared" si="260"/>
        <v>399.99</v>
      </c>
      <c r="CB428">
        <f t="shared" si="261"/>
        <v>0.01</v>
      </c>
      <c r="CC428">
        <f t="shared" si="261"/>
        <v>0.01</v>
      </c>
      <c r="CD428">
        <f t="shared" si="263"/>
        <v>0.04</v>
      </c>
      <c r="CE428">
        <f t="shared" si="263"/>
        <v>0.04</v>
      </c>
      <c r="CF428">
        <f t="shared" si="262"/>
        <v>0</v>
      </c>
      <c r="CG428">
        <f t="shared" si="262"/>
        <v>0</v>
      </c>
      <c r="CH428" s="20" t="b">
        <f t="shared" si="299"/>
        <v>0</v>
      </c>
    </row>
    <row r="429" spans="1:87" x14ac:dyDescent="0.25">
      <c r="A429" s="31" t="s">
        <v>509</v>
      </c>
      <c r="B429" s="31" t="s">
        <v>59</v>
      </c>
      <c r="C429" s="32">
        <v>76178</v>
      </c>
      <c r="D429" s="32" t="b">
        <f t="shared" si="264"/>
        <v>1</v>
      </c>
      <c r="E429" s="32" t="b">
        <f t="shared" si="264"/>
        <v>1</v>
      </c>
      <c r="F429" s="4">
        <v>299.99</v>
      </c>
      <c r="G429" s="5">
        <v>299.99</v>
      </c>
      <c r="H429" s="6">
        <f t="shared" si="265"/>
        <v>0</v>
      </c>
      <c r="I429" s="7">
        <f t="shared" si="266"/>
        <v>0</v>
      </c>
      <c r="J429" s="8">
        <v>299.99</v>
      </c>
      <c r="K429" s="5">
        <v>299.99</v>
      </c>
      <c r="L429" s="6">
        <f t="shared" si="267"/>
        <v>0</v>
      </c>
      <c r="M429" s="7">
        <f t="shared" si="268"/>
        <v>0</v>
      </c>
      <c r="N429" s="8">
        <v>299.99</v>
      </c>
      <c r="O429" s="5">
        <v>299.99</v>
      </c>
      <c r="P429" s="6">
        <f t="shared" si="269"/>
        <v>0</v>
      </c>
      <c r="Q429" s="7">
        <f t="shared" si="270"/>
        <v>0</v>
      </c>
      <c r="R429" s="8">
        <v>299.95</v>
      </c>
      <c r="S429" s="5">
        <v>299.95</v>
      </c>
      <c r="T429" s="6">
        <f t="shared" si="271"/>
        <v>0</v>
      </c>
      <c r="U429" s="7">
        <f t="shared" si="272"/>
        <v>0</v>
      </c>
      <c r="V429" s="8">
        <v>299.99</v>
      </c>
      <c r="W429" s="5">
        <v>299.99</v>
      </c>
      <c r="X429" s="6">
        <f t="shared" si="273"/>
        <v>0</v>
      </c>
      <c r="Y429" s="7">
        <f t="shared" si="274"/>
        <v>0</v>
      </c>
      <c r="Z429" s="8">
        <v>299.99</v>
      </c>
      <c r="AA429" s="5">
        <v>299.99</v>
      </c>
      <c r="AB429" s="6">
        <f t="shared" si="275"/>
        <v>0</v>
      </c>
      <c r="AC429" s="7">
        <f t="shared" si="276"/>
        <v>0</v>
      </c>
      <c r="AD429" s="8">
        <v>299.99</v>
      </c>
      <c r="AE429" s="5">
        <v>299.99</v>
      </c>
      <c r="AF429" s="6">
        <f t="shared" si="277"/>
        <v>0</v>
      </c>
      <c r="AG429" s="7">
        <f t="shared" si="278"/>
        <v>0</v>
      </c>
      <c r="AH429" s="8">
        <v>299.99</v>
      </c>
      <c r="AI429" s="5">
        <v>299.99</v>
      </c>
      <c r="AJ429" s="6">
        <f t="shared" si="279"/>
        <v>0</v>
      </c>
      <c r="AK429" s="7">
        <f t="shared" si="280"/>
        <v>0</v>
      </c>
      <c r="AL429" s="8">
        <v>299.99</v>
      </c>
      <c r="AM429" s="5">
        <v>299.99</v>
      </c>
      <c r="AN429" s="6">
        <f t="shared" si="281"/>
        <v>0</v>
      </c>
      <c r="AO429" s="7">
        <f t="shared" si="282"/>
        <v>0</v>
      </c>
      <c r="AP429" s="8">
        <v>299.99</v>
      </c>
      <c r="AQ429" s="5">
        <v>299.99</v>
      </c>
      <c r="AR429" s="6">
        <f t="shared" si="283"/>
        <v>0</v>
      </c>
      <c r="AS429" s="7">
        <f t="shared" si="284"/>
        <v>0</v>
      </c>
      <c r="AT429" s="8">
        <v>299.99</v>
      </c>
      <c r="AU429" s="5">
        <v>299.99</v>
      </c>
      <c r="AV429" s="6">
        <f t="shared" si="285"/>
        <v>0</v>
      </c>
      <c r="AW429" s="7">
        <f t="shared" si="286"/>
        <v>0</v>
      </c>
      <c r="AX429" s="8">
        <v>299.99</v>
      </c>
      <c r="AY429" s="5">
        <v>299.99</v>
      </c>
      <c r="AZ429" s="6">
        <f t="shared" si="287"/>
        <v>0</v>
      </c>
      <c r="BA429" s="7">
        <f t="shared" si="288"/>
        <v>0</v>
      </c>
      <c r="BB429" s="8">
        <v>299.99</v>
      </c>
      <c r="BC429" s="5">
        <v>299.99</v>
      </c>
      <c r="BD429" s="6">
        <f t="shared" si="289"/>
        <v>0</v>
      </c>
      <c r="BE429" s="7">
        <f t="shared" si="290"/>
        <v>0</v>
      </c>
      <c r="BF429" s="8">
        <v>299.99</v>
      </c>
      <c r="BG429" s="5">
        <v>299.99</v>
      </c>
      <c r="BH429" s="6">
        <f t="shared" si="291"/>
        <v>0</v>
      </c>
      <c r="BI429" s="7">
        <f t="shared" si="292"/>
        <v>0</v>
      </c>
      <c r="BJ429" s="8">
        <v>299.99</v>
      </c>
      <c r="BK429" s="5">
        <v>299.99</v>
      </c>
      <c r="BL429" s="6">
        <f t="shared" si="293"/>
        <v>0</v>
      </c>
      <c r="BM429" s="7">
        <f t="shared" si="294"/>
        <v>0</v>
      </c>
      <c r="BN429" s="8">
        <v>299.99</v>
      </c>
      <c r="BO429" s="5">
        <v>299.99</v>
      </c>
      <c r="BP429" s="6">
        <f t="shared" si="295"/>
        <v>0</v>
      </c>
      <c r="BQ429" s="7">
        <f t="shared" si="296"/>
        <v>0</v>
      </c>
      <c r="BR429" s="8">
        <v>299.99</v>
      </c>
      <c r="BS429" s="5">
        <v>299.99</v>
      </c>
      <c r="BT429" s="6">
        <f t="shared" si="297"/>
        <v>0</v>
      </c>
      <c r="BU429" s="7">
        <f t="shared" si="298"/>
        <v>0</v>
      </c>
      <c r="BV429">
        <f t="shared" ref="BV429:BW441" si="300">MIN(F429,J429,N429,R429,V429,Z429,AD429,AH429,AL429,AP429,AT429,AX429,BB429,BF429,BJ429,BN429,BR429)</f>
        <v>299.95</v>
      </c>
      <c r="BW429">
        <f t="shared" si="300"/>
        <v>299.95</v>
      </c>
      <c r="BX429">
        <f t="shared" ref="BX429:BY441" si="301">MAX(F429,J429,N429,R429,V429,Z429,AD429,AH429,AL429,AP429,AT429,AX429,BB429,BF429,BJ429,BN429,BR429)</f>
        <v>299.99</v>
      </c>
      <c r="BY429">
        <f t="shared" si="301"/>
        <v>299.99</v>
      </c>
      <c r="BZ429">
        <f t="shared" ref="BZ429:CA441" si="302">ROUND(AVERAGE(F429,J429,N429,R429,V429,Z429,AD429,AH429,AL429,AP429,AT429,AX429,BB429,BF429,BJ429,BN429,BR429),2)</f>
        <v>299.99</v>
      </c>
      <c r="CA429">
        <f t="shared" si="302"/>
        <v>299.99</v>
      </c>
      <c r="CB429">
        <f t="shared" ref="CB429:CC441" si="303">ROUND(_xlfn.STDEV.P(F429,J429,N429,R429,V429,Z429,AD429,AH429,AL429,AP429,AT429,AX429,BB429,BF429,BJ429,BN429,BR429),2)</f>
        <v>0.01</v>
      </c>
      <c r="CC429">
        <f t="shared" si="303"/>
        <v>0.01</v>
      </c>
      <c r="CD429">
        <f t="shared" si="263"/>
        <v>0.04</v>
      </c>
      <c r="CE429">
        <f t="shared" si="263"/>
        <v>0.04</v>
      </c>
      <c r="CF429">
        <f t="shared" ref="CF429:CG441" si="304">ROUND(100*(BX429-BV429)/BZ429,1)</f>
        <v>0</v>
      </c>
      <c r="CG429">
        <f t="shared" si="304"/>
        <v>0</v>
      </c>
      <c r="CH429" s="20" t="b">
        <f t="shared" si="299"/>
        <v>0</v>
      </c>
    </row>
    <row r="430" spans="1:87" x14ac:dyDescent="0.25">
      <c r="A430" s="31" t="s">
        <v>510</v>
      </c>
      <c r="B430" s="31" t="s">
        <v>359</v>
      </c>
      <c r="C430" s="32">
        <v>76391</v>
      </c>
      <c r="D430" s="32" t="b">
        <f t="shared" si="264"/>
        <v>1</v>
      </c>
      <c r="E430" s="32" t="b">
        <f t="shared" si="264"/>
        <v>1</v>
      </c>
      <c r="F430" s="4">
        <v>249.99</v>
      </c>
      <c r="G430" s="5">
        <v>249.99</v>
      </c>
      <c r="H430" s="6">
        <f t="shared" si="265"/>
        <v>0</v>
      </c>
      <c r="I430" s="7">
        <f t="shared" si="266"/>
        <v>0</v>
      </c>
      <c r="J430" s="8">
        <v>249.99</v>
      </c>
      <c r="K430" s="5">
        <v>249.99</v>
      </c>
      <c r="L430" s="6">
        <f t="shared" si="267"/>
        <v>0</v>
      </c>
      <c r="M430" s="7">
        <f t="shared" si="268"/>
        <v>0</v>
      </c>
      <c r="N430" s="8">
        <v>249.99</v>
      </c>
      <c r="O430" s="5">
        <v>249.99</v>
      </c>
      <c r="P430" s="6">
        <f t="shared" si="269"/>
        <v>0</v>
      </c>
      <c r="Q430" s="7">
        <f t="shared" si="270"/>
        <v>0</v>
      </c>
      <c r="R430" s="8">
        <v>249.95</v>
      </c>
      <c r="S430" s="5">
        <v>249.95</v>
      </c>
      <c r="T430" s="6">
        <f t="shared" si="271"/>
        <v>0</v>
      </c>
      <c r="U430" s="7">
        <f t="shared" si="272"/>
        <v>0</v>
      </c>
      <c r="V430" s="8">
        <v>249.99</v>
      </c>
      <c r="W430" s="5">
        <v>249.99</v>
      </c>
      <c r="X430" s="6">
        <f t="shared" si="273"/>
        <v>0</v>
      </c>
      <c r="Y430" s="7">
        <f t="shared" si="274"/>
        <v>0</v>
      </c>
      <c r="Z430" s="8">
        <v>249.99</v>
      </c>
      <c r="AA430" s="5">
        <v>249.99</v>
      </c>
      <c r="AB430" s="6">
        <f t="shared" si="275"/>
        <v>0</v>
      </c>
      <c r="AC430" s="7">
        <f t="shared" si="276"/>
        <v>0</v>
      </c>
      <c r="AD430" s="8">
        <v>249.99</v>
      </c>
      <c r="AE430" s="5">
        <v>249.99</v>
      </c>
      <c r="AF430" s="6">
        <f t="shared" si="277"/>
        <v>0</v>
      </c>
      <c r="AG430" s="7">
        <f t="shared" si="278"/>
        <v>0</v>
      </c>
      <c r="AH430" s="8">
        <v>249.99</v>
      </c>
      <c r="AI430" s="5">
        <v>249.99</v>
      </c>
      <c r="AJ430" s="6">
        <f t="shared" si="279"/>
        <v>0</v>
      </c>
      <c r="AK430" s="7">
        <f t="shared" si="280"/>
        <v>0</v>
      </c>
      <c r="AL430" s="8">
        <v>249.99</v>
      </c>
      <c r="AM430" s="5">
        <v>249.99</v>
      </c>
      <c r="AN430" s="6">
        <f t="shared" si="281"/>
        <v>0</v>
      </c>
      <c r="AO430" s="7">
        <f t="shared" si="282"/>
        <v>0</v>
      </c>
      <c r="AP430" s="8">
        <v>249.99</v>
      </c>
      <c r="AQ430" s="5">
        <v>249.99</v>
      </c>
      <c r="AR430" s="6">
        <f t="shared" si="283"/>
        <v>0</v>
      </c>
      <c r="AS430" s="7">
        <f t="shared" si="284"/>
        <v>0</v>
      </c>
      <c r="AT430" s="8">
        <v>249.99</v>
      </c>
      <c r="AU430" s="5">
        <v>249.99</v>
      </c>
      <c r="AV430" s="6">
        <f t="shared" si="285"/>
        <v>0</v>
      </c>
      <c r="AW430" s="7">
        <f t="shared" si="286"/>
        <v>0</v>
      </c>
      <c r="AX430" s="8">
        <v>249.99</v>
      </c>
      <c r="AY430" s="5">
        <v>249.99</v>
      </c>
      <c r="AZ430" s="6">
        <f t="shared" si="287"/>
        <v>0</v>
      </c>
      <c r="BA430" s="7">
        <f t="shared" si="288"/>
        <v>0</v>
      </c>
      <c r="BB430" s="8">
        <v>249.99</v>
      </c>
      <c r="BC430" s="5">
        <v>249.99</v>
      </c>
      <c r="BD430" s="6">
        <f t="shared" si="289"/>
        <v>0</v>
      </c>
      <c r="BE430" s="7">
        <f t="shared" si="290"/>
        <v>0</v>
      </c>
      <c r="BF430" s="8">
        <v>249.99</v>
      </c>
      <c r="BG430" s="5">
        <v>249.99</v>
      </c>
      <c r="BH430" s="6">
        <f t="shared" si="291"/>
        <v>0</v>
      </c>
      <c r="BI430" s="7">
        <f t="shared" si="292"/>
        <v>0</v>
      </c>
      <c r="BJ430" s="8">
        <v>249.99</v>
      </c>
      <c r="BK430" s="5">
        <v>249.99</v>
      </c>
      <c r="BL430" s="6">
        <f t="shared" si="293"/>
        <v>0</v>
      </c>
      <c r="BM430" s="7">
        <f t="shared" si="294"/>
        <v>0</v>
      </c>
      <c r="BN430" s="8">
        <v>249.99</v>
      </c>
      <c r="BO430" s="5">
        <v>249.99</v>
      </c>
      <c r="BP430" s="6">
        <f t="shared" si="295"/>
        <v>0</v>
      </c>
      <c r="BQ430" s="7">
        <f t="shared" si="296"/>
        <v>0</v>
      </c>
      <c r="BR430" s="8">
        <v>249.99</v>
      </c>
      <c r="BS430" s="5">
        <v>249.99</v>
      </c>
      <c r="BT430" s="6">
        <f t="shared" si="297"/>
        <v>0</v>
      </c>
      <c r="BU430" s="7">
        <f t="shared" si="298"/>
        <v>0</v>
      </c>
      <c r="BV430">
        <f t="shared" si="300"/>
        <v>249.95</v>
      </c>
      <c r="BW430">
        <f t="shared" si="300"/>
        <v>249.95</v>
      </c>
      <c r="BX430">
        <f t="shared" si="301"/>
        <v>249.99</v>
      </c>
      <c r="BY430">
        <f t="shared" si="301"/>
        <v>249.99</v>
      </c>
      <c r="BZ430">
        <f t="shared" si="302"/>
        <v>249.99</v>
      </c>
      <c r="CA430">
        <f t="shared" si="302"/>
        <v>249.99</v>
      </c>
      <c r="CB430">
        <f t="shared" si="303"/>
        <v>0.01</v>
      </c>
      <c r="CC430">
        <f t="shared" si="303"/>
        <v>0.01</v>
      </c>
      <c r="CD430">
        <f t="shared" ref="CD430:CE441" si="305">ROUND(BX430-BV430,2)</f>
        <v>0.04</v>
      </c>
      <c r="CE430">
        <f t="shared" si="305"/>
        <v>0.04</v>
      </c>
      <c r="CF430">
        <f t="shared" si="304"/>
        <v>0</v>
      </c>
      <c r="CG430">
        <f t="shared" si="304"/>
        <v>0</v>
      </c>
      <c r="CH430" s="20" t="b">
        <f t="shared" si="299"/>
        <v>0</v>
      </c>
    </row>
    <row r="431" spans="1:87" x14ac:dyDescent="0.25">
      <c r="A431" s="31" t="s">
        <v>511</v>
      </c>
      <c r="B431" s="31" t="s">
        <v>157</v>
      </c>
      <c r="C431" s="32">
        <v>21330</v>
      </c>
      <c r="D431" s="32" t="b">
        <f t="shared" si="264"/>
        <v>1</v>
      </c>
      <c r="E431" s="32" t="b">
        <f t="shared" si="264"/>
        <v>1</v>
      </c>
      <c r="F431" s="4">
        <v>249.99</v>
      </c>
      <c r="G431" s="5">
        <v>249.99</v>
      </c>
      <c r="H431" s="6">
        <f t="shared" si="265"/>
        <v>0</v>
      </c>
      <c r="I431" s="7">
        <f t="shared" si="266"/>
        <v>0</v>
      </c>
      <c r="J431" s="8">
        <v>249.99</v>
      </c>
      <c r="K431" s="5">
        <v>249.99</v>
      </c>
      <c r="L431" s="6">
        <f t="shared" si="267"/>
        <v>0</v>
      </c>
      <c r="M431" s="7">
        <f t="shared" si="268"/>
        <v>0</v>
      </c>
      <c r="N431" s="8">
        <v>249.99</v>
      </c>
      <c r="O431" s="5">
        <v>249.99</v>
      </c>
      <c r="P431" s="6">
        <f t="shared" si="269"/>
        <v>0</v>
      </c>
      <c r="Q431" s="7">
        <f t="shared" si="270"/>
        <v>0</v>
      </c>
      <c r="R431" s="8">
        <v>249.95</v>
      </c>
      <c r="S431" s="5">
        <v>249.95</v>
      </c>
      <c r="T431" s="6">
        <f t="shared" si="271"/>
        <v>0</v>
      </c>
      <c r="U431" s="7">
        <f t="shared" si="272"/>
        <v>0</v>
      </c>
      <c r="V431" s="8">
        <v>249.99</v>
      </c>
      <c r="W431" s="5">
        <v>249.99</v>
      </c>
      <c r="X431" s="6">
        <f t="shared" si="273"/>
        <v>0</v>
      </c>
      <c r="Y431" s="7">
        <f t="shared" si="274"/>
        <v>0</v>
      </c>
      <c r="Z431" s="8">
        <v>249.99</v>
      </c>
      <c r="AA431" s="5">
        <v>249.99</v>
      </c>
      <c r="AB431" s="6">
        <f t="shared" si="275"/>
        <v>0</v>
      </c>
      <c r="AC431" s="7">
        <f t="shared" si="276"/>
        <v>0</v>
      </c>
      <c r="AD431" s="8">
        <v>249.99</v>
      </c>
      <c r="AE431" s="5">
        <v>249.99</v>
      </c>
      <c r="AF431" s="6">
        <f t="shared" si="277"/>
        <v>0</v>
      </c>
      <c r="AG431" s="7">
        <f t="shared" si="278"/>
        <v>0</v>
      </c>
      <c r="AH431" s="8">
        <v>249.99</v>
      </c>
      <c r="AI431" s="5">
        <v>249.99</v>
      </c>
      <c r="AJ431" s="6">
        <f t="shared" si="279"/>
        <v>0</v>
      </c>
      <c r="AK431" s="7">
        <f t="shared" si="280"/>
        <v>0</v>
      </c>
      <c r="AL431" s="8">
        <v>249.99</v>
      </c>
      <c r="AM431" s="5">
        <v>249.99</v>
      </c>
      <c r="AN431" s="6">
        <f t="shared" si="281"/>
        <v>0</v>
      </c>
      <c r="AO431" s="7">
        <f t="shared" si="282"/>
        <v>0</v>
      </c>
      <c r="AP431" s="8">
        <v>249.99</v>
      </c>
      <c r="AQ431" s="5">
        <v>249.99</v>
      </c>
      <c r="AR431" s="6">
        <f t="shared" si="283"/>
        <v>0</v>
      </c>
      <c r="AS431" s="7">
        <f t="shared" si="284"/>
        <v>0</v>
      </c>
      <c r="AT431" s="8">
        <v>249.99</v>
      </c>
      <c r="AU431" s="5">
        <v>249.99</v>
      </c>
      <c r="AV431" s="6">
        <f t="shared" si="285"/>
        <v>0</v>
      </c>
      <c r="AW431" s="7">
        <f t="shared" si="286"/>
        <v>0</v>
      </c>
      <c r="AX431" s="8">
        <v>249.99</v>
      </c>
      <c r="AY431" s="5">
        <v>249.99</v>
      </c>
      <c r="AZ431" s="6">
        <f t="shared" si="287"/>
        <v>0</v>
      </c>
      <c r="BA431" s="7">
        <f t="shared" si="288"/>
        <v>0</v>
      </c>
      <c r="BB431" s="8">
        <v>249.99</v>
      </c>
      <c r="BC431" s="5">
        <v>249.99</v>
      </c>
      <c r="BD431" s="6">
        <f t="shared" si="289"/>
        <v>0</v>
      </c>
      <c r="BE431" s="7">
        <f t="shared" si="290"/>
        <v>0</v>
      </c>
      <c r="BF431" s="8">
        <v>249.99</v>
      </c>
      <c r="BG431" s="5">
        <v>249.99</v>
      </c>
      <c r="BH431" s="6">
        <f t="shared" si="291"/>
        <v>0</v>
      </c>
      <c r="BI431" s="7">
        <f t="shared" si="292"/>
        <v>0</v>
      </c>
      <c r="BJ431" s="8">
        <v>249.99</v>
      </c>
      <c r="BK431" s="5">
        <v>249.99</v>
      </c>
      <c r="BL431" s="6">
        <f t="shared" si="293"/>
        <v>0</v>
      </c>
      <c r="BM431" s="7">
        <f t="shared" si="294"/>
        <v>0</v>
      </c>
      <c r="BN431" s="8">
        <v>249.99</v>
      </c>
      <c r="BO431" s="5">
        <v>249.99</v>
      </c>
      <c r="BP431" s="6">
        <f t="shared" si="295"/>
        <v>0</v>
      </c>
      <c r="BQ431" s="7">
        <f t="shared" si="296"/>
        <v>0</v>
      </c>
      <c r="BR431" s="8">
        <v>249.99</v>
      </c>
      <c r="BS431" s="5">
        <v>249.99</v>
      </c>
      <c r="BT431" s="6">
        <f t="shared" si="297"/>
        <v>0</v>
      </c>
      <c r="BU431" s="7">
        <f t="shared" si="298"/>
        <v>0</v>
      </c>
      <c r="BV431">
        <f t="shared" si="300"/>
        <v>249.95</v>
      </c>
      <c r="BW431">
        <f t="shared" si="300"/>
        <v>249.95</v>
      </c>
      <c r="BX431">
        <f t="shared" si="301"/>
        <v>249.99</v>
      </c>
      <c r="BY431">
        <f t="shared" si="301"/>
        <v>249.99</v>
      </c>
      <c r="BZ431">
        <f t="shared" si="302"/>
        <v>249.99</v>
      </c>
      <c r="CA431">
        <f t="shared" si="302"/>
        <v>249.99</v>
      </c>
      <c r="CB431">
        <f t="shared" si="303"/>
        <v>0.01</v>
      </c>
      <c r="CC431">
        <f t="shared" si="303"/>
        <v>0.01</v>
      </c>
      <c r="CD431">
        <f t="shared" si="305"/>
        <v>0.04</v>
      </c>
      <c r="CE431">
        <f t="shared" si="305"/>
        <v>0.04</v>
      </c>
      <c r="CF431">
        <f t="shared" si="304"/>
        <v>0</v>
      </c>
      <c r="CG431">
        <f t="shared" si="304"/>
        <v>0</v>
      </c>
      <c r="CH431" s="20" t="b">
        <f t="shared" si="299"/>
        <v>0</v>
      </c>
    </row>
    <row r="432" spans="1:87" x14ac:dyDescent="0.25">
      <c r="A432" s="31" t="s">
        <v>512</v>
      </c>
      <c r="B432" s="31" t="s">
        <v>462</v>
      </c>
      <c r="C432" s="32">
        <v>10293</v>
      </c>
      <c r="D432" s="32" t="b">
        <f t="shared" si="264"/>
        <v>1</v>
      </c>
      <c r="E432" s="32" t="b">
        <f t="shared" si="264"/>
        <v>1</v>
      </c>
      <c r="F432" s="4">
        <v>99.99</v>
      </c>
      <c r="G432" s="5">
        <v>89.99</v>
      </c>
      <c r="H432" s="6">
        <f t="shared" si="265"/>
        <v>-10</v>
      </c>
      <c r="I432" s="7">
        <f t="shared" si="266"/>
        <v>-10</v>
      </c>
      <c r="J432" s="8">
        <v>89.99</v>
      </c>
      <c r="K432" s="5">
        <v>89.99</v>
      </c>
      <c r="L432" s="6">
        <f t="shared" si="267"/>
        <v>0</v>
      </c>
      <c r="M432" s="7">
        <f t="shared" si="268"/>
        <v>0</v>
      </c>
      <c r="N432" s="8">
        <v>109.99</v>
      </c>
      <c r="O432" s="5">
        <v>99.99</v>
      </c>
      <c r="P432" s="6">
        <f t="shared" si="269"/>
        <v>-10</v>
      </c>
      <c r="Q432" s="7">
        <f t="shared" si="270"/>
        <v>-9.1</v>
      </c>
      <c r="R432" s="8">
        <v>114.95</v>
      </c>
      <c r="S432" s="5">
        <v>114.95</v>
      </c>
      <c r="T432" s="6">
        <f t="shared" si="271"/>
        <v>0</v>
      </c>
      <c r="U432" s="7">
        <f t="shared" si="272"/>
        <v>0</v>
      </c>
      <c r="V432" s="8">
        <v>99.99</v>
      </c>
      <c r="W432" s="5">
        <v>89.99</v>
      </c>
      <c r="X432" s="6">
        <f t="shared" si="273"/>
        <v>-10</v>
      </c>
      <c r="Y432" s="7">
        <f t="shared" si="274"/>
        <v>-10</v>
      </c>
      <c r="Z432" s="8">
        <v>99.99</v>
      </c>
      <c r="AA432" s="5">
        <v>99.99</v>
      </c>
      <c r="AB432" s="6">
        <f t="shared" si="275"/>
        <v>0</v>
      </c>
      <c r="AC432" s="7">
        <f t="shared" si="276"/>
        <v>0</v>
      </c>
      <c r="AD432" s="8">
        <v>89.99</v>
      </c>
      <c r="AE432" s="5">
        <v>89.99</v>
      </c>
      <c r="AF432" s="6">
        <f t="shared" si="277"/>
        <v>0</v>
      </c>
      <c r="AG432" s="7">
        <f t="shared" si="278"/>
        <v>0</v>
      </c>
      <c r="AH432" s="8">
        <v>89.99</v>
      </c>
      <c r="AI432" s="5">
        <v>89.99</v>
      </c>
      <c r="AJ432" s="6">
        <f t="shared" si="279"/>
        <v>0</v>
      </c>
      <c r="AK432" s="7">
        <f t="shared" si="280"/>
        <v>0</v>
      </c>
      <c r="AL432" s="8">
        <v>109.99</v>
      </c>
      <c r="AM432" s="5">
        <v>99.99</v>
      </c>
      <c r="AN432" s="6">
        <f t="shared" si="281"/>
        <v>-10</v>
      </c>
      <c r="AO432" s="7">
        <f t="shared" si="282"/>
        <v>-9.1</v>
      </c>
      <c r="AP432" s="8">
        <v>109.99</v>
      </c>
      <c r="AQ432" s="5">
        <v>99.99</v>
      </c>
      <c r="AR432" s="6">
        <f t="shared" si="283"/>
        <v>-10</v>
      </c>
      <c r="AS432" s="7">
        <f t="shared" si="284"/>
        <v>-9.1</v>
      </c>
      <c r="AT432" s="8">
        <v>99.99</v>
      </c>
      <c r="AU432" s="5">
        <v>89.99</v>
      </c>
      <c r="AV432" s="6">
        <f t="shared" si="285"/>
        <v>-10</v>
      </c>
      <c r="AW432" s="7">
        <f t="shared" si="286"/>
        <v>-10</v>
      </c>
      <c r="AX432" s="8">
        <v>99.99</v>
      </c>
      <c r="AY432" s="5">
        <v>89.99</v>
      </c>
      <c r="AZ432" s="6">
        <f t="shared" si="287"/>
        <v>-10</v>
      </c>
      <c r="BA432" s="7">
        <f t="shared" si="288"/>
        <v>-10</v>
      </c>
      <c r="BB432" s="8">
        <v>89.99</v>
      </c>
      <c r="BC432" s="5">
        <v>89.99</v>
      </c>
      <c r="BD432" s="6">
        <f t="shared" si="289"/>
        <v>0</v>
      </c>
      <c r="BE432" s="7">
        <f t="shared" si="290"/>
        <v>0</v>
      </c>
      <c r="BF432" s="8">
        <v>99.99</v>
      </c>
      <c r="BG432" s="5">
        <v>89.99</v>
      </c>
      <c r="BH432" s="6">
        <f t="shared" si="291"/>
        <v>-10</v>
      </c>
      <c r="BI432" s="7">
        <f t="shared" si="292"/>
        <v>-10</v>
      </c>
      <c r="BJ432" s="8">
        <v>89.99</v>
      </c>
      <c r="BK432" s="5">
        <v>89.99</v>
      </c>
      <c r="BL432" s="6">
        <f t="shared" si="293"/>
        <v>0</v>
      </c>
      <c r="BM432" s="7">
        <f t="shared" si="294"/>
        <v>0</v>
      </c>
      <c r="BN432" s="8">
        <v>99.99</v>
      </c>
      <c r="BO432" s="5">
        <v>99.99</v>
      </c>
      <c r="BP432" s="6">
        <f t="shared" si="295"/>
        <v>0</v>
      </c>
      <c r="BQ432" s="7">
        <f t="shared" si="296"/>
        <v>0</v>
      </c>
      <c r="BR432" s="8">
        <v>99.99</v>
      </c>
      <c r="BS432" s="5">
        <v>89.99</v>
      </c>
      <c r="BT432" s="6">
        <f t="shared" si="297"/>
        <v>-10</v>
      </c>
      <c r="BU432" s="7">
        <f t="shared" si="298"/>
        <v>-10</v>
      </c>
      <c r="BV432">
        <f t="shared" si="300"/>
        <v>89.99</v>
      </c>
      <c r="BW432">
        <f t="shared" si="300"/>
        <v>89.99</v>
      </c>
      <c r="BX432">
        <f t="shared" si="301"/>
        <v>114.95</v>
      </c>
      <c r="BY432">
        <f t="shared" si="301"/>
        <v>114.95</v>
      </c>
      <c r="BZ432">
        <f t="shared" si="302"/>
        <v>99.69</v>
      </c>
      <c r="CA432">
        <f t="shared" si="302"/>
        <v>94.4</v>
      </c>
      <c r="CB432">
        <f t="shared" si="303"/>
        <v>7.75</v>
      </c>
      <c r="CC432">
        <f t="shared" si="303"/>
        <v>6.83</v>
      </c>
      <c r="CD432">
        <f t="shared" si="305"/>
        <v>24.96</v>
      </c>
      <c r="CE432">
        <f t="shared" si="305"/>
        <v>24.96</v>
      </c>
      <c r="CF432">
        <f t="shared" si="304"/>
        <v>25</v>
      </c>
      <c r="CG432">
        <f t="shared" si="304"/>
        <v>26.4</v>
      </c>
      <c r="CH432" s="20" t="b">
        <f t="shared" si="299"/>
        <v>1</v>
      </c>
    </row>
    <row r="433" spans="1:87" x14ac:dyDescent="0.25">
      <c r="A433" s="31" t="s">
        <v>513</v>
      </c>
      <c r="B433" s="31" t="s">
        <v>514</v>
      </c>
      <c r="C433" s="32">
        <v>40426</v>
      </c>
      <c r="D433" s="32" t="b">
        <f t="shared" si="264"/>
        <v>1</v>
      </c>
      <c r="E433" s="32" t="b">
        <f t="shared" si="264"/>
        <v>1</v>
      </c>
      <c r="F433" s="4">
        <v>34.99</v>
      </c>
      <c r="G433" s="5">
        <v>34.99</v>
      </c>
      <c r="H433" s="6">
        <f t="shared" si="265"/>
        <v>0</v>
      </c>
      <c r="I433" s="7">
        <f t="shared" si="266"/>
        <v>0</v>
      </c>
      <c r="J433" s="8">
        <v>34.99</v>
      </c>
      <c r="K433" s="5">
        <v>34.99</v>
      </c>
      <c r="L433" s="6">
        <f t="shared" si="267"/>
        <v>0</v>
      </c>
      <c r="M433" s="7">
        <f t="shared" si="268"/>
        <v>0</v>
      </c>
      <c r="N433" s="8">
        <v>39.99</v>
      </c>
      <c r="O433" s="5">
        <v>39.99</v>
      </c>
      <c r="P433" s="6">
        <f t="shared" si="269"/>
        <v>0</v>
      </c>
      <c r="Q433" s="7">
        <f t="shared" si="270"/>
        <v>0</v>
      </c>
      <c r="R433" s="8">
        <v>44.95</v>
      </c>
      <c r="S433" s="5">
        <v>44.95</v>
      </c>
      <c r="T433" s="6">
        <f t="shared" si="271"/>
        <v>0</v>
      </c>
      <c r="U433" s="7">
        <f t="shared" si="272"/>
        <v>0</v>
      </c>
      <c r="V433" s="8">
        <v>34.99</v>
      </c>
      <c r="W433" s="5">
        <v>34.99</v>
      </c>
      <c r="X433" s="6">
        <f t="shared" si="273"/>
        <v>0</v>
      </c>
      <c r="Y433" s="7">
        <f t="shared" si="274"/>
        <v>0</v>
      </c>
      <c r="Z433" s="8">
        <v>37.99</v>
      </c>
      <c r="AA433" s="5">
        <v>37.99</v>
      </c>
      <c r="AB433" s="6">
        <f t="shared" si="275"/>
        <v>0</v>
      </c>
      <c r="AC433" s="7">
        <f t="shared" si="276"/>
        <v>0</v>
      </c>
      <c r="AD433" s="8">
        <v>34.99</v>
      </c>
      <c r="AE433" s="5">
        <v>34.99</v>
      </c>
      <c r="AF433" s="6">
        <f t="shared" si="277"/>
        <v>0</v>
      </c>
      <c r="AG433" s="7">
        <f t="shared" si="278"/>
        <v>0</v>
      </c>
      <c r="AH433" s="8">
        <v>34.99</v>
      </c>
      <c r="AI433" s="5">
        <v>34.99</v>
      </c>
      <c r="AJ433" s="6">
        <f t="shared" si="279"/>
        <v>0</v>
      </c>
      <c r="AK433" s="7">
        <f t="shared" si="280"/>
        <v>0</v>
      </c>
      <c r="AL433" s="8">
        <v>39.99</v>
      </c>
      <c r="AM433" s="5">
        <v>39.99</v>
      </c>
      <c r="AN433" s="6">
        <f t="shared" si="281"/>
        <v>0</v>
      </c>
      <c r="AO433" s="7">
        <f t="shared" si="282"/>
        <v>0</v>
      </c>
      <c r="AP433" s="8">
        <v>39.99</v>
      </c>
      <c r="AQ433" s="5">
        <v>39.99</v>
      </c>
      <c r="AR433" s="6">
        <f t="shared" si="283"/>
        <v>0</v>
      </c>
      <c r="AS433" s="7">
        <f t="shared" si="284"/>
        <v>0</v>
      </c>
      <c r="AT433" s="8">
        <v>34.99</v>
      </c>
      <c r="AU433" s="5">
        <v>34.99</v>
      </c>
      <c r="AV433" s="6">
        <f t="shared" si="285"/>
        <v>0</v>
      </c>
      <c r="AW433" s="7">
        <f t="shared" si="286"/>
        <v>0</v>
      </c>
      <c r="AX433" s="8">
        <v>34.99</v>
      </c>
      <c r="AY433" s="5">
        <v>34.99</v>
      </c>
      <c r="AZ433" s="6">
        <f t="shared" si="287"/>
        <v>0</v>
      </c>
      <c r="BA433" s="7">
        <f t="shared" si="288"/>
        <v>0</v>
      </c>
      <c r="BB433" s="8">
        <v>34.99</v>
      </c>
      <c r="BC433" s="5">
        <v>34.99</v>
      </c>
      <c r="BD433" s="6">
        <f t="shared" si="289"/>
        <v>0</v>
      </c>
      <c r="BE433" s="7">
        <f t="shared" si="290"/>
        <v>0</v>
      </c>
      <c r="BF433" s="8">
        <v>35.99</v>
      </c>
      <c r="BG433" s="5">
        <v>34.99</v>
      </c>
      <c r="BH433" s="6">
        <f t="shared" si="291"/>
        <v>-1</v>
      </c>
      <c r="BI433" s="7">
        <f t="shared" si="292"/>
        <v>-2.8</v>
      </c>
      <c r="BJ433" s="8">
        <v>34.99</v>
      </c>
      <c r="BK433" s="5">
        <v>34.99</v>
      </c>
      <c r="BL433" s="6">
        <f t="shared" si="293"/>
        <v>0</v>
      </c>
      <c r="BM433" s="7">
        <f t="shared" si="294"/>
        <v>0</v>
      </c>
      <c r="BN433" s="8">
        <v>34.99</v>
      </c>
      <c r="BO433" s="5">
        <v>34.99</v>
      </c>
      <c r="BP433" s="6">
        <f t="shared" si="295"/>
        <v>0</v>
      </c>
      <c r="BQ433" s="7">
        <f t="shared" si="296"/>
        <v>0</v>
      </c>
      <c r="BR433" s="8">
        <v>35.99</v>
      </c>
      <c r="BS433" s="5">
        <v>34.99</v>
      </c>
      <c r="BT433" s="6">
        <f t="shared" si="297"/>
        <v>-1</v>
      </c>
      <c r="BU433" s="7">
        <f t="shared" si="298"/>
        <v>-2.8</v>
      </c>
      <c r="BV433">
        <f t="shared" si="300"/>
        <v>34.99</v>
      </c>
      <c r="BW433">
        <f t="shared" si="300"/>
        <v>34.99</v>
      </c>
      <c r="BX433">
        <f t="shared" si="301"/>
        <v>44.95</v>
      </c>
      <c r="BY433">
        <f t="shared" si="301"/>
        <v>44.95</v>
      </c>
      <c r="BZ433">
        <f t="shared" si="302"/>
        <v>36.75</v>
      </c>
      <c r="CA433">
        <f t="shared" si="302"/>
        <v>36.630000000000003</v>
      </c>
      <c r="CB433">
        <f t="shared" si="303"/>
        <v>2.79</v>
      </c>
      <c r="CC433">
        <f t="shared" si="303"/>
        <v>2.84</v>
      </c>
      <c r="CD433">
        <f t="shared" si="305"/>
        <v>9.9600000000000009</v>
      </c>
      <c r="CE433">
        <f t="shared" si="305"/>
        <v>9.9600000000000009</v>
      </c>
      <c r="CF433">
        <f t="shared" si="304"/>
        <v>27.1</v>
      </c>
      <c r="CG433">
        <f t="shared" si="304"/>
        <v>27.2</v>
      </c>
      <c r="CH433" s="20" t="b">
        <f t="shared" si="299"/>
        <v>1</v>
      </c>
    </row>
    <row r="434" spans="1:87" x14ac:dyDescent="0.25">
      <c r="A434" s="31" t="s">
        <v>277</v>
      </c>
      <c r="B434" s="31" t="s">
        <v>274</v>
      </c>
      <c r="C434" s="32">
        <v>75192</v>
      </c>
      <c r="D434" s="32" t="b">
        <f t="shared" si="264"/>
        <v>1</v>
      </c>
      <c r="E434" s="32" t="b">
        <f t="shared" si="264"/>
        <v>1</v>
      </c>
      <c r="F434" s="4">
        <v>849</v>
      </c>
      <c r="G434" s="5">
        <v>799.99</v>
      </c>
      <c r="H434" s="6">
        <f t="shared" si="265"/>
        <v>-49.009999999999991</v>
      </c>
      <c r="I434" s="7">
        <f t="shared" si="266"/>
        <v>-5.8</v>
      </c>
      <c r="J434" s="8">
        <v>799.99</v>
      </c>
      <c r="K434" s="5">
        <v>799.99</v>
      </c>
      <c r="L434" s="6">
        <f t="shared" si="267"/>
        <v>0</v>
      </c>
      <c r="M434" s="7">
        <f t="shared" si="268"/>
        <v>0</v>
      </c>
      <c r="N434" s="8">
        <v>849.99</v>
      </c>
      <c r="O434" s="5">
        <v>849.99</v>
      </c>
      <c r="P434" s="6">
        <f t="shared" si="269"/>
        <v>0</v>
      </c>
      <c r="Q434" s="7">
        <f t="shared" si="270"/>
        <v>0</v>
      </c>
      <c r="R434" s="8">
        <v>899.95</v>
      </c>
      <c r="S434" s="5">
        <v>899.95</v>
      </c>
      <c r="T434" s="6">
        <f t="shared" si="271"/>
        <v>0</v>
      </c>
      <c r="U434" s="7">
        <f t="shared" si="272"/>
        <v>0</v>
      </c>
      <c r="V434" s="8">
        <v>799.99</v>
      </c>
      <c r="W434" s="5">
        <v>799.99</v>
      </c>
      <c r="X434" s="6">
        <f t="shared" si="273"/>
        <v>0</v>
      </c>
      <c r="Y434" s="7">
        <f t="shared" si="274"/>
        <v>0</v>
      </c>
      <c r="Z434" s="8">
        <v>999.99</v>
      </c>
      <c r="AA434" s="5">
        <v>999.99</v>
      </c>
      <c r="AB434" s="6">
        <f t="shared" si="275"/>
        <v>0</v>
      </c>
      <c r="AC434" s="7">
        <f t="shared" si="276"/>
        <v>0</v>
      </c>
      <c r="AD434" s="8">
        <v>799</v>
      </c>
      <c r="AE434" s="5">
        <v>799.99</v>
      </c>
      <c r="AF434" s="6">
        <f t="shared" si="277"/>
        <v>0.99000000000000909</v>
      </c>
      <c r="AG434" s="7">
        <f t="shared" si="278"/>
        <v>0.1</v>
      </c>
      <c r="AH434" s="8">
        <v>799.99</v>
      </c>
      <c r="AI434" s="5">
        <v>799.99</v>
      </c>
      <c r="AJ434" s="6">
        <f t="shared" si="279"/>
        <v>0</v>
      </c>
      <c r="AK434" s="7">
        <f t="shared" si="280"/>
        <v>0</v>
      </c>
      <c r="AL434" s="8">
        <v>849.99</v>
      </c>
      <c r="AM434" s="5">
        <v>849.99</v>
      </c>
      <c r="AN434" s="6">
        <f t="shared" si="281"/>
        <v>0</v>
      </c>
      <c r="AO434" s="7">
        <f t="shared" si="282"/>
        <v>0</v>
      </c>
      <c r="AP434" s="8">
        <v>849.99</v>
      </c>
      <c r="AQ434" s="5">
        <v>849.99</v>
      </c>
      <c r="AR434" s="6">
        <f t="shared" si="283"/>
        <v>0</v>
      </c>
      <c r="AS434" s="7">
        <f t="shared" si="284"/>
        <v>0</v>
      </c>
      <c r="AT434" s="8">
        <v>849</v>
      </c>
      <c r="AU434" s="5">
        <v>799.99</v>
      </c>
      <c r="AV434" s="6">
        <f t="shared" si="285"/>
        <v>-49.009999999999991</v>
      </c>
      <c r="AW434" s="7">
        <f t="shared" si="286"/>
        <v>-5.8</v>
      </c>
      <c r="AX434" s="8">
        <v>849</v>
      </c>
      <c r="AY434" s="5">
        <v>799.99</v>
      </c>
      <c r="AZ434" s="6">
        <f t="shared" si="287"/>
        <v>-49.009999999999991</v>
      </c>
      <c r="BA434" s="7">
        <f t="shared" si="288"/>
        <v>-5.8</v>
      </c>
      <c r="BB434" s="8">
        <v>799.99</v>
      </c>
      <c r="BC434" s="5">
        <v>799.99</v>
      </c>
      <c r="BD434" s="6">
        <f t="shared" si="289"/>
        <v>0</v>
      </c>
      <c r="BE434" s="7">
        <f t="shared" si="290"/>
        <v>0</v>
      </c>
      <c r="BF434" s="8">
        <v>799</v>
      </c>
      <c r="BG434" s="5">
        <v>799.99</v>
      </c>
      <c r="BH434" s="6">
        <f t="shared" si="291"/>
        <v>0.99000000000000909</v>
      </c>
      <c r="BI434" s="7">
        <f t="shared" si="292"/>
        <v>0.1</v>
      </c>
      <c r="BJ434" s="8">
        <v>799.99</v>
      </c>
      <c r="BK434" s="5">
        <v>799.99</v>
      </c>
      <c r="BL434" s="6">
        <f t="shared" si="293"/>
        <v>0</v>
      </c>
      <c r="BM434" s="7">
        <f t="shared" si="294"/>
        <v>0</v>
      </c>
      <c r="BN434" s="8">
        <v>799.99</v>
      </c>
      <c r="BO434" s="5">
        <v>799.99</v>
      </c>
      <c r="BP434" s="6">
        <f t="shared" si="295"/>
        <v>0</v>
      </c>
      <c r="BQ434" s="7">
        <f t="shared" si="296"/>
        <v>0</v>
      </c>
      <c r="BR434" s="8">
        <v>799</v>
      </c>
      <c r="BS434" s="5">
        <v>799.99</v>
      </c>
      <c r="BT434" s="6">
        <f t="shared" si="297"/>
        <v>0.99000000000000909</v>
      </c>
      <c r="BU434" s="7">
        <f t="shared" si="298"/>
        <v>0.1</v>
      </c>
      <c r="BV434">
        <f t="shared" si="300"/>
        <v>799</v>
      </c>
      <c r="BW434">
        <f t="shared" si="300"/>
        <v>799.99</v>
      </c>
      <c r="BX434">
        <f t="shared" si="301"/>
        <v>999.99</v>
      </c>
      <c r="BY434">
        <f t="shared" si="301"/>
        <v>999.99</v>
      </c>
      <c r="BZ434">
        <f t="shared" si="302"/>
        <v>834.93</v>
      </c>
      <c r="CA434">
        <f t="shared" si="302"/>
        <v>826.46</v>
      </c>
      <c r="CB434">
        <f t="shared" si="303"/>
        <v>50.84</v>
      </c>
      <c r="CC434">
        <f t="shared" si="303"/>
        <v>51.78</v>
      </c>
      <c r="CD434">
        <f t="shared" si="305"/>
        <v>200.99</v>
      </c>
      <c r="CE434">
        <f t="shared" si="305"/>
        <v>200</v>
      </c>
      <c r="CF434">
        <f t="shared" si="304"/>
        <v>24.1</v>
      </c>
      <c r="CG434">
        <f t="shared" si="304"/>
        <v>24.2</v>
      </c>
      <c r="CH434" s="20" t="b">
        <f t="shared" si="299"/>
        <v>1</v>
      </c>
    </row>
    <row r="435" spans="1:87" x14ac:dyDescent="0.25">
      <c r="A435" s="31" t="s">
        <v>515</v>
      </c>
      <c r="B435" s="31" t="s">
        <v>516</v>
      </c>
      <c r="C435" s="32">
        <v>75955</v>
      </c>
      <c r="D435" s="32" t="b">
        <f t="shared" si="264"/>
        <v>1</v>
      </c>
      <c r="E435" s="32" t="b">
        <f t="shared" si="264"/>
        <v>1</v>
      </c>
      <c r="F435" s="4">
        <v>89.99</v>
      </c>
      <c r="G435" s="5">
        <v>89.99</v>
      </c>
      <c r="H435" s="6">
        <f t="shared" si="265"/>
        <v>0</v>
      </c>
      <c r="I435" s="7">
        <f t="shared" si="266"/>
        <v>0</v>
      </c>
      <c r="J435" s="8">
        <v>79.989999999999995</v>
      </c>
      <c r="K435" s="5">
        <v>89.99</v>
      </c>
      <c r="L435" s="6">
        <f t="shared" si="267"/>
        <v>10</v>
      </c>
      <c r="M435" s="7">
        <f t="shared" si="268"/>
        <v>12.5</v>
      </c>
      <c r="N435" s="8">
        <v>99.99</v>
      </c>
      <c r="O435" s="5">
        <v>99.99</v>
      </c>
      <c r="P435" s="6">
        <f t="shared" si="269"/>
        <v>0</v>
      </c>
      <c r="Q435" s="7">
        <f t="shared" si="270"/>
        <v>0</v>
      </c>
      <c r="R435" s="8">
        <v>99.95</v>
      </c>
      <c r="S435" s="5">
        <v>99.95</v>
      </c>
      <c r="T435" s="6">
        <f t="shared" si="271"/>
        <v>0</v>
      </c>
      <c r="U435" s="7">
        <f t="shared" si="272"/>
        <v>0</v>
      </c>
      <c r="V435" s="8">
        <v>84.99</v>
      </c>
      <c r="W435" s="5">
        <v>89.99</v>
      </c>
      <c r="X435" s="6">
        <f t="shared" si="273"/>
        <v>5</v>
      </c>
      <c r="Y435" s="7">
        <f t="shared" si="274"/>
        <v>5.9</v>
      </c>
      <c r="Z435" s="8">
        <v>99.99</v>
      </c>
      <c r="AA435" s="5">
        <v>99.99</v>
      </c>
      <c r="AB435" s="6">
        <f t="shared" si="275"/>
        <v>0</v>
      </c>
      <c r="AC435" s="7">
        <f t="shared" si="276"/>
        <v>0</v>
      </c>
      <c r="AD435" s="8">
        <v>79.989999999999995</v>
      </c>
      <c r="AE435" s="5">
        <v>89.99</v>
      </c>
      <c r="AF435" s="6">
        <f t="shared" si="277"/>
        <v>10</v>
      </c>
      <c r="AG435" s="7">
        <f t="shared" si="278"/>
        <v>12.5</v>
      </c>
      <c r="AH435" s="8">
        <v>84.99</v>
      </c>
      <c r="AI435" s="5">
        <v>89.99</v>
      </c>
      <c r="AJ435" s="6">
        <f t="shared" si="279"/>
        <v>5</v>
      </c>
      <c r="AK435" s="7">
        <f t="shared" si="280"/>
        <v>5.9</v>
      </c>
      <c r="AL435" s="8">
        <v>99.99</v>
      </c>
      <c r="AM435" s="5">
        <v>99.99</v>
      </c>
      <c r="AN435" s="6">
        <f t="shared" si="281"/>
        <v>0</v>
      </c>
      <c r="AO435" s="7">
        <f t="shared" si="282"/>
        <v>0</v>
      </c>
      <c r="AP435" s="8">
        <v>99.99</v>
      </c>
      <c r="AQ435" s="5">
        <v>99.99</v>
      </c>
      <c r="AR435" s="6">
        <f t="shared" si="283"/>
        <v>0</v>
      </c>
      <c r="AS435" s="7">
        <f t="shared" si="284"/>
        <v>0</v>
      </c>
      <c r="AT435" s="8">
        <v>89.99</v>
      </c>
      <c r="AU435" s="5">
        <v>89.99</v>
      </c>
      <c r="AV435" s="6">
        <f t="shared" si="285"/>
        <v>0</v>
      </c>
      <c r="AW435" s="7">
        <f t="shared" si="286"/>
        <v>0</v>
      </c>
      <c r="AX435" s="8">
        <v>89.99</v>
      </c>
      <c r="AY435" s="5">
        <v>89.99</v>
      </c>
      <c r="AZ435" s="6">
        <f t="shared" si="287"/>
        <v>0</v>
      </c>
      <c r="BA435" s="7">
        <f t="shared" si="288"/>
        <v>0</v>
      </c>
      <c r="BB435" s="8">
        <v>79.989999999999995</v>
      </c>
      <c r="BC435" s="5">
        <v>89.99</v>
      </c>
      <c r="BD435" s="6">
        <f t="shared" si="289"/>
        <v>10</v>
      </c>
      <c r="BE435" s="7">
        <f t="shared" si="290"/>
        <v>12.5</v>
      </c>
      <c r="BF435" s="8">
        <v>89.99</v>
      </c>
      <c r="BG435" s="5">
        <v>89.99</v>
      </c>
      <c r="BH435" s="6">
        <f t="shared" si="291"/>
        <v>0</v>
      </c>
      <c r="BI435" s="7">
        <f t="shared" si="292"/>
        <v>0</v>
      </c>
      <c r="BJ435" s="8">
        <v>89.99</v>
      </c>
      <c r="BK435" s="5">
        <v>89.99</v>
      </c>
      <c r="BL435" s="6">
        <f t="shared" si="293"/>
        <v>0</v>
      </c>
      <c r="BM435" s="7">
        <f t="shared" si="294"/>
        <v>0</v>
      </c>
      <c r="BN435" s="8">
        <v>89.99</v>
      </c>
      <c r="BO435" s="5">
        <v>89.99</v>
      </c>
      <c r="BP435" s="6">
        <f t="shared" si="295"/>
        <v>0</v>
      </c>
      <c r="BQ435" s="7">
        <f t="shared" si="296"/>
        <v>0</v>
      </c>
      <c r="BR435" s="8">
        <v>89.99</v>
      </c>
      <c r="BS435" s="5">
        <v>89.99</v>
      </c>
      <c r="BT435" s="6">
        <f t="shared" si="297"/>
        <v>0</v>
      </c>
      <c r="BU435" s="7">
        <f t="shared" si="298"/>
        <v>0</v>
      </c>
      <c r="BV435">
        <f t="shared" si="300"/>
        <v>79.989999999999995</v>
      </c>
      <c r="BW435">
        <f t="shared" si="300"/>
        <v>89.99</v>
      </c>
      <c r="BX435">
        <f t="shared" si="301"/>
        <v>99.99</v>
      </c>
      <c r="BY435">
        <f t="shared" si="301"/>
        <v>99.99</v>
      </c>
      <c r="BZ435">
        <f t="shared" si="302"/>
        <v>90.58</v>
      </c>
      <c r="CA435">
        <f t="shared" si="302"/>
        <v>92.93</v>
      </c>
      <c r="CB435">
        <f t="shared" si="303"/>
        <v>7.04</v>
      </c>
      <c r="CC435">
        <f t="shared" si="303"/>
        <v>4.55</v>
      </c>
      <c r="CD435">
        <f t="shared" si="305"/>
        <v>20</v>
      </c>
      <c r="CE435">
        <f t="shared" si="305"/>
        <v>10</v>
      </c>
      <c r="CF435">
        <f t="shared" si="304"/>
        <v>22.1</v>
      </c>
      <c r="CG435">
        <f t="shared" si="304"/>
        <v>10.8</v>
      </c>
      <c r="CH435" s="20" t="b">
        <f t="shared" si="299"/>
        <v>1</v>
      </c>
    </row>
    <row r="436" spans="1:87" x14ac:dyDescent="0.25">
      <c r="A436" s="31" t="s">
        <v>517</v>
      </c>
      <c r="B436" s="31" t="s">
        <v>157</v>
      </c>
      <c r="C436" s="32">
        <v>21318</v>
      </c>
      <c r="D436" s="32" t="b">
        <f t="shared" si="264"/>
        <v>1</v>
      </c>
      <c r="E436" s="32" t="b">
        <f t="shared" si="264"/>
        <v>1</v>
      </c>
      <c r="F436" s="4">
        <v>199.99</v>
      </c>
      <c r="G436" s="5">
        <v>199.99</v>
      </c>
      <c r="H436" s="6">
        <f t="shared" si="265"/>
        <v>0</v>
      </c>
      <c r="I436" s="7">
        <f t="shared" si="266"/>
        <v>0</v>
      </c>
      <c r="J436" s="8">
        <v>199.99</v>
      </c>
      <c r="K436" s="5">
        <v>199.99</v>
      </c>
      <c r="L436" s="6">
        <f t="shared" si="267"/>
        <v>0</v>
      </c>
      <c r="M436" s="7">
        <f t="shared" si="268"/>
        <v>0</v>
      </c>
      <c r="N436" s="8">
        <v>219.99</v>
      </c>
      <c r="O436" s="5">
        <v>219.99</v>
      </c>
      <c r="P436" s="6">
        <f t="shared" si="269"/>
        <v>0</v>
      </c>
      <c r="Q436" s="7">
        <f t="shared" si="270"/>
        <v>0</v>
      </c>
      <c r="R436" s="8">
        <v>229.95</v>
      </c>
      <c r="S436" s="5">
        <v>229.95</v>
      </c>
      <c r="T436" s="6">
        <f t="shared" si="271"/>
        <v>0</v>
      </c>
      <c r="U436" s="7">
        <f t="shared" si="272"/>
        <v>0</v>
      </c>
      <c r="V436" s="8">
        <v>199.99</v>
      </c>
      <c r="W436" s="5">
        <v>199.99</v>
      </c>
      <c r="X436" s="6">
        <f t="shared" si="273"/>
        <v>0</v>
      </c>
      <c r="Y436" s="7">
        <f t="shared" si="274"/>
        <v>0</v>
      </c>
      <c r="Z436" s="8">
        <v>229.99</v>
      </c>
      <c r="AA436" s="5">
        <v>229.99</v>
      </c>
      <c r="AB436" s="6">
        <f t="shared" si="275"/>
        <v>0</v>
      </c>
      <c r="AC436" s="7">
        <f t="shared" si="276"/>
        <v>0</v>
      </c>
      <c r="AD436" s="8">
        <v>199.99</v>
      </c>
      <c r="AE436" s="5">
        <v>199.99</v>
      </c>
      <c r="AF436" s="6">
        <f t="shared" si="277"/>
        <v>0</v>
      </c>
      <c r="AG436" s="7">
        <f t="shared" si="278"/>
        <v>0</v>
      </c>
      <c r="AH436" s="8">
        <v>199.99</v>
      </c>
      <c r="AI436" s="5">
        <v>199.99</v>
      </c>
      <c r="AJ436" s="6">
        <f t="shared" si="279"/>
        <v>0</v>
      </c>
      <c r="AK436" s="7">
        <f t="shared" si="280"/>
        <v>0</v>
      </c>
      <c r="AL436" s="8">
        <v>219.99</v>
      </c>
      <c r="AM436" s="5">
        <v>219.99</v>
      </c>
      <c r="AN436" s="6">
        <f t="shared" si="281"/>
        <v>0</v>
      </c>
      <c r="AO436" s="7">
        <f t="shared" si="282"/>
        <v>0</v>
      </c>
      <c r="AP436" s="8">
        <v>219.99</v>
      </c>
      <c r="AQ436" s="5">
        <v>219.99</v>
      </c>
      <c r="AR436" s="6">
        <f t="shared" si="283"/>
        <v>0</v>
      </c>
      <c r="AS436" s="7">
        <f t="shared" si="284"/>
        <v>0</v>
      </c>
      <c r="AT436" s="8">
        <v>199.99</v>
      </c>
      <c r="AU436" s="5">
        <v>199.99</v>
      </c>
      <c r="AV436" s="6">
        <f t="shared" si="285"/>
        <v>0</v>
      </c>
      <c r="AW436" s="7">
        <f t="shared" si="286"/>
        <v>0</v>
      </c>
      <c r="AX436" s="8">
        <v>199.99</v>
      </c>
      <c r="AY436" s="5">
        <v>199.99</v>
      </c>
      <c r="AZ436" s="6">
        <f t="shared" si="287"/>
        <v>0</v>
      </c>
      <c r="BA436" s="7">
        <f t="shared" si="288"/>
        <v>0</v>
      </c>
      <c r="BB436" s="8">
        <v>199.99</v>
      </c>
      <c r="BC436" s="5">
        <v>199.99</v>
      </c>
      <c r="BD436" s="6">
        <f t="shared" si="289"/>
        <v>0</v>
      </c>
      <c r="BE436" s="7">
        <f t="shared" si="290"/>
        <v>0</v>
      </c>
      <c r="BF436" s="8">
        <v>199.99</v>
      </c>
      <c r="BG436" s="5">
        <v>199.99</v>
      </c>
      <c r="BH436" s="6">
        <f t="shared" si="291"/>
        <v>0</v>
      </c>
      <c r="BI436" s="7">
        <f t="shared" si="292"/>
        <v>0</v>
      </c>
      <c r="BJ436" s="8">
        <v>199.99</v>
      </c>
      <c r="BK436" s="5">
        <v>199.99</v>
      </c>
      <c r="BL436" s="6">
        <f t="shared" si="293"/>
        <v>0</v>
      </c>
      <c r="BM436" s="7">
        <f t="shared" si="294"/>
        <v>0</v>
      </c>
      <c r="BN436" s="8">
        <v>199.99</v>
      </c>
      <c r="BO436" s="5">
        <v>199.99</v>
      </c>
      <c r="BP436" s="6">
        <f t="shared" si="295"/>
        <v>0</v>
      </c>
      <c r="BQ436" s="7">
        <f t="shared" si="296"/>
        <v>0</v>
      </c>
      <c r="BR436" s="8">
        <v>199.99</v>
      </c>
      <c r="BS436" s="5">
        <v>199.99</v>
      </c>
      <c r="BT436" s="6">
        <f t="shared" si="297"/>
        <v>0</v>
      </c>
      <c r="BU436" s="7">
        <f t="shared" si="298"/>
        <v>0</v>
      </c>
      <c r="BV436">
        <f t="shared" si="300"/>
        <v>199.99</v>
      </c>
      <c r="BW436">
        <f t="shared" si="300"/>
        <v>199.99</v>
      </c>
      <c r="BX436">
        <f t="shared" si="301"/>
        <v>229.99</v>
      </c>
      <c r="BY436">
        <f t="shared" si="301"/>
        <v>229.99</v>
      </c>
      <c r="BZ436">
        <f t="shared" si="302"/>
        <v>207.05</v>
      </c>
      <c r="CA436">
        <f t="shared" si="302"/>
        <v>207.05</v>
      </c>
      <c r="CB436">
        <f t="shared" si="303"/>
        <v>11.25</v>
      </c>
      <c r="CC436">
        <f t="shared" si="303"/>
        <v>11.25</v>
      </c>
      <c r="CD436">
        <f t="shared" si="305"/>
        <v>30</v>
      </c>
      <c r="CE436">
        <f t="shared" si="305"/>
        <v>30</v>
      </c>
      <c r="CF436">
        <f t="shared" si="304"/>
        <v>14.5</v>
      </c>
      <c r="CG436">
        <f t="shared" si="304"/>
        <v>14.5</v>
      </c>
      <c r="CH436" s="20" t="b">
        <f t="shared" si="299"/>
        <v>0</v>
      </c>
    </row>
    <row r="437" spans="1:87" x14ac:dyDescent="0.25">
      <c r="A437" s="31" t="s">
        <v>518</v>
      </c>
      <c r="B437" s="31" t="s">
        <v>186</v>
      </c>
      <c r="C437" s="32">
        <v>42083</v>
      </c>
      <c r="D437" s="32" t="b">
        <f t="shared" si="264"/>
        <v>1</v>
      </c>
      <c r="E437" s="32" t="b">
        <f t="shared" si="264"/>
        <v>1</v>
      </c>
      <c r="F437" s="4">
        <v>399.99</v>
      </c>
      <c r="G437" s="5">
        <v>399.99</v>
      </c>
      <c r="H437" s="6">
        <f t="shared" si="265"/>
        <v>0</v>
      </c>
      <c r="I437" s="7">
        <f t="shared" si="266"/>
        <v>0</v>
      </c>
      <c r="J437" s="8">
        <v>369.99</v>
      </c>
      <c r="K437" s="5">
        <v>369.99</v>
      </c>
      <c r="L437" s="6">
        <f t="shared" si="267"/>
        <v>0</v>
      </c>
      <c r="M437" s="7">
        <f t="shared" si="268"/>
        <v>0</v>
      </c>
      <c r="N437" s="8">
        <v>389.99</v>
      </c>
      <c r="O437" s="5">
        <v>389.99</v>
      </c>
      <c r="P437" s="6">
        <f t="shared" si="269"/>
        <v>0</v>
      </c>
      <c r="Q437" s="7">
        <f t="shared" si="270"/>
        <v>0</v>
      </c>
      <c r="R437" s="8">
        <v>419.95</v>
      </c>
      <c r="S437" s="5">
        <v>419.95</v>
      </c>
      <c r="T437" s="6">
        <f t="shared" si="271"/>
        <v>0</v>
      </c>
      <c r="U437" s="7">
        <f t="shared" si="272"/>
        <v>0</v>
      </c>
      <c r="V437" s="8">
        <v>379.99</v>
      </c>
      <c r="W437" s="5">
        <v>379.99</v>
      </c>
      <c r="X437" s="6">
        <f t="shared" si="273"/>
        <v>0</v>
      </c>
      <c r="Y437" s="7">
        <f t="shared" si="274"/>
        <v>0</v>
      </c>
      <c r="Z437" s="8">
        <v>449.99</v>
      </c>
      <c r="AA437" s="5">
        <v>449.99</v>
      </c>
      <c r="AB437" s="6">
        <f t="shared" si="275"/>
        <v>0</v>
      </c>
      <c r="AC437" s="7">
        <f t="shared" si="276"/>
        <v>0</v>
      </c>
      <c r="AD437" s="8">
        <v>369.99</v>
      </c>
      <c r="AE437" s="5">
        <v>369.99</v>
      </c>
      <c r="AF437" s="6">
        <f t="shared" si="277"/>
        <v>0</v>
      </c>
      <c r="AG437" s="7">
        <f t="shared" si="278"/>
        <v>0</v>
      </c>
      <c r="AH437" s="8">
        <v>399.99</v>
      </c>
      <c r="AI437" s="5">
        <v>399.99</v>
      </c>
      <c r="AJ437" s="6">
        <f t="shared" si="279"/>
        <v>0</v>
      </c>
      <c r="AK437" s="7">
        <f t="shared" si="280"/>
        <v>0</v>
      </c>
      <c r="AL437" s="8">
        <v>389.99</v>
      </c>
      <c r="AM437" s="5">
        <v>389.99</v>
      </c>
      <c r="AN437" s="6">
        <f t="shared" si="281"/>
        <v>0</v>
      </c>
      <c r="AO437" s="7">
        <f t="shared" si="282"/>
        <v>0</v>
      </c>
      <c r="AP437" s="8">
        <v>389.99</v>
      </c>
      <c r="AQ437" s="5">
        <v>389.99</v>
      </c>
      <c r="AR437" s="6">
        <f t="shared" si="283"/>
        <v>0</v>
      </c>
      <c r="AS437" s="7">
        <f t="shared" si="284"/>
        <v>0</v>
      </c>
      <c r="AT437" s="8">
        <v>399.99</v>
      </c>
      <c r="AU437" s="5">
        <v>399.99</v>
      </c>
      <c r="AV437" s="6">
        <f t="shared" si="285"/>
        <v>0</v>
      </c>
      <c r="AW437" s="7">
        <f t="shared" si="286"/>
        <v>0</v>
      </c>
      <c r="AX437" s="8">
        <v>399.99</v>
      </c>
      <c r="AY437" s="5">
        <v>399.99</v>
      </c>
      <c r="AZ437" s="6">
        <f t="shared" si="287"/>
        <v>0</v>
      </c>
      <c r="BA437" s="7">
        <f t="shared" si="288"/>
        <v>0</v>
      </c>
      <c r="BB437" s="8">
        <v>369.99</v>
      </c>
      <c r="BC437" s="5">
        <v>369.99</v>
      </c>
      <c r="BD437" s="6">
        <f t="shared" si="289"/>
        <v>0</v>
      </c>
      <c r="BE437" s="7">
        <f t="shared" si="290"/>
        <v>0</v>
      </c>
      <c r="BF437" s="8">
        <v>419.99</v>
      </c>
      <c r="BG437" s="5">
        <v>419.99</v>
      </c>
      <c r="BH437" s="6">
        <f t="shared" si="291"/>
        <v>0</v>
      </c>
      <c r="BI437" s="7">
        <f t="shared" si="292"/>
        <v>0</v>
      </c>
      <c r="BJ437" s="8">
        <v>369.99</v>
      </c>
      <c r="BK437" s="5">
        <v>369.99</v>
      </c>
      <c r="BL437" s="6">
        <f t="shared" si="293"/>
        <v>0</v>
      </c>
      <c r="BM437" s="7">
        <f t="shared" si="294"/>
        <v>0</v>
      </c>
      <c r="BN437" s="8">
        <v>379.99</v>
      </c>
      <c r="BO437" s="5">
        <v>379.99</v>
      </c>
      <c r="BP437" s="6">
        <f t="shared" si="295"/>
        <v>0</v>
      </c>
      <c r="BQ437" s="7">
        <f t="shared" si="296"/>
        <v>0</v>
      </c>
      <c r="BR437" s="8">
        <v>419.99</v>
      </c>
      <c r="BS437" s="5">
        <v>419.99</v>
      </c>
      <c r="BT437" s="6">
        <f t="shared" si="297"/>
        <v>0</v>
      </c>
      <c r="BU437" s="7">
        <f t="shared" si="298"/>
        <v>0</v>
      </c>
      <c r="BV437">
        <f t="shared" si="300"/>
        <v>369.99</v>
      </c>
      <c r="BW437">
        <f t="shared" si="300"/>
        <v>369.99</v>
      </c>
      <c r="BX437">
        <f t="shared" si="301"/>
        <v>449.99</v>
      </c>
      <c r="BY437">
        <f t="shared" si="301"/>
        <v>449.99</v>
      </c>
      <c r="BZ437">
        <f t="shared" si="302"/>
        <v>395.28</v>
      </c>
      <c r="CA437">
        <f t="shared" si="302"/>
        <v>395.28</v>
      </c>
      <c r="CB437">
        <f t="shared" si="303"/>
        <v>21.72</v>
      </c>
      <c r="CC437">
        <f t="shared" si="303"/>
        <v>21.72</v>
      </c>
      <c r="CD437">
        <f t="shared" si="305"/>
        <v>80</v>
      </c>
      <c r="CE437">
        <f t="shared" si="305"/>
        <v>80</v>
      </c>
      <c r="CF437">
        <f t="shared" si="304"/>
        <v>20.2</v>
      </c>
      <c r="CG437">
        <f t="shared" si="304"/>
        <v>20.2</v>
      </c>
      <c r="CH437" s="20" t="b">
        <f t="shared" si="299"/>
        <v>0</v>
      </c>
    </row>
    <row r="438" spans="1:87" x14ac:dyDescent="0.25">
      <c r="A438" s="31" t="s">
        <v>519</v>
      </c>
      <c r="B438" s="31" t="s">
        <v>141</v>
      </c>
      <c r="C438" s="32">
        <v>21158</v>
      </c>
      <c r="D438" s="32" t="b">
        <f t="shared" si="264"/>
        <v>1</v>
      </c>
      <c r="E438" s="32" t="b">
        <f t="shared" si="264"/>
        <v>1</v>
      </c>
      <c r="F438" s="4">
        <v>24.99</v>
      </c>
      <c r="G438" s="5">
        <v>24.99</v>
      </c>
      <c r="H438" s="6">
        <f t="shared" si="265"/>
        <v>0</v>
      </c>
      <c r="I438" s="7">
        <f t="shared" si="266"/>
        <v>0</v>
      </c>
      <c r="J438" s="8">
        <v>19.989999999999998</v>
      </c>
      <c r="K438" s="5">
        <v>19.989999999999998</v>
      </c>
      <c r="L438" s="6">
        <f t="shared" si="267"/>
        <v>0</v>
      </c>
      <c r="M438" s="7">
        <f t="shared" si="268"/>
        <v>0</v>
      </c>
      <c r="N438" s="8">
        <v>22.99</v>
      </c>
      <c r="O438" s="5">
        <v>22.99</v>
      </c>
      <c r="P438" s="6">
        <f t="shared" si="269"/>
        <v>0</v>
      </c>
      <c r="Q438" s="7">
        <f t="shared" si="270"/>
        <v>0</v>
      </c>
      <c r="R438" s="8">
        <v>24.95</v>
      </c>
      <c r="S438" s="5">
        <v>24.95</v>
      </c>
      <c r="T438" s="6">
        <f t="shared" si="271"/>
        <v>0</v>
      </c>
      <c r="U438" s="7">
        <f t="shared" si="272"/>
        <v>0</v>
      </c>
      <c r="V438" s="8">
        <v>19.989999999999998</v>
      </c>
      <c r="W438" s="5">
        <v>19.989999999999998</v>
      </c>
      <c r="X438" s="6">
        <f t="shared" si="273"/>
        <v>0</v>
      </c>
      <c r="Y438" s="7">
        <f t="shared" si="274"/>
        <v>0</v>
      </c>
      <c r="Z438" s="8">
        <v>24.99</v>
      </c>
      <c r="AA438" s="5">
        <v>24.99</v>
      </c>
      <c r="AB438" s="6">
        <f t="shared" si="275"/>
        <v>0</v>
      </c>
      <c r="AC438" s="7">
        <f t="shared" si="276"/>
        <v>0</v>
      </c>
      <c r="AD438" s="8">
        <v>22.99</v>
      </c>
      <c r="AE438" s="5">
        <v>22.99</v>
      </c>
      <c r="AF438" s="6">
        <f t="shared" si="277"/>
        <v>0</v>
      </c>
      <c r="AG438" s="7">
        <f t="shared" si="278"/>
        <v>0</v>
      </c>
      <c r="AH438" s="8">
        <v>24.99</v>
      </c>
      <c r="AI438" s="5">
        <v>24.99</v>
      </c>
      <c r="AJ438" s="6">
        <f t="shared" si="279"/>
        <v>0</v>
      </c>
      <c r="AK438" s="7">
        <f t="shared" si="280"/>
        <v>0</v>
      </c>
      <c r="AL438" s="8">
        <v>22.99</v>
      </c>
      <c r="AM438" s="5">
        <v>22.99</v>
      </c>
      <c r="AN438" s="6">
        <f t="shared" si="281"/>
        <v>0</v>
      </c>
      <c r="AO438" s="7">
        <f t="shared" si="282"/>
        <v>0</v>
      </c>
      <c r="AP438" s="8">
        <v>22.99</v>
      </c>
      <c r="AQ438" s="5">
        <v>22.99</v>
      </c>
      <c r="AR438" s="6">
        <f t="shared" si="283"/>
        <v>0</v>
      </c>
      <c r="AS438" s="7">
        <f t="shared" si="284"/>
        <v>0</v>
      </c>
      <c r="AT438" s="8">
        <v>24.99</v>
      </c>
      <c r="AU438" s="5">
        <v>24.99</v>
      </c>
      <c r="AV438" s="6">
        <f t="shared" si="285"/>
        <v>0</v>
      </c>
      <c r="AW438" s="7">
        <f t="shared" si="286"/>
        <v>0</v>
      </c>
      <c r="AX438" s="8">
        <v>24.99</v>
      </c>
      <c r="AY438" s="5">
        <v>24.99</v>
      </c>
      <c r="AZ438" s="6">
        <f t="shared" si="287"/>
        <v>0</v>
      </c>
      <c r="BA438" s="7">
        <f t="shared" si="288"/>
        <v>0</v>
      </c>
      <c r="BB438" s="8">
        <v>19.989999999999998</v>
      </c>
      <c r="BC438" s="5">
        <v>19.989999999999998</v>
      </c>
      <c r="BD438" s="6">
        <f t="shared" si="289"/>
        <v>0</v>
      </c>
      <c r="BE438" s="7">
        <f t="shared" si="290"/>
        <v>0</v>
      </c>
      <c r="BF438" s="8">
        <v>19.989999999999998</v>
      </c>
      <c r="BG438" s="5">
        <v>19.989999999999998</v>
      </c>
      <c r="BH438" s="6">
        <f t="shared" si="291"/>
        <v>0</v>
      </c>
      <c r="BI438" s="7">
        <f t="shared" si="292"/>
        <v>0</v>
      </c>
      <c r="BJ438" s="8">
        <v>19.989999999999998</v>
      </c>
      <c r="BK438" s="5">
        <v>19.989999999999998</v>
      </c>
      <c r="BL438" s="6">
        <f t="shared" si="293"/>
        <v>0</v>
      </c>
      <c r="BM438" s="7">
        <f t="shared" si="294"/>
        <v>0</v>
      </c>
      <c r="BN438" s="8">
        <v>22.99</v>
      </c>
      <c r="BO438" s="5">
        <v>22.99</v>
      </c>
      <c r="BP438" s="6">
        <f t="shared" si="295"/>
        <v>0</v>
      </c>
      <c r="BQ438" s="7">
        <f t="shared" si="296"/>
        <v>0</v>
      </c>
      <c r="BR438" s="8">
        <v>19.989999999999998</v>
      </c>
      <c r="BS438" s="5">
        <v>19.989999999999998</v>
      </c>
      <c r="BT438" s="6">
        <f t="shared" si="297"/>
        <v>0</v>
      </c>
      <c r="BU438" s="7">
        <f t="shared" si="298"/>
        <v>0</v>
      </c>
      <c r="BV438">
        <f t="shared" si="300"/>
        <v>19.989999999999998</v>
      </c>
      <c r="BW438">
        <f t="shared" si="300"/>
        <v>19.989999999999998</v>
      </c>
      <c r="BX438">
        <f t="shared" si="301"/>
        <v>24.99</v>
      </c>
      <c r="BY438">
        <f t="shared" si="301"/>
        <v>24.99</v>
      </c>
      <c r="BZ438">
        <f t="shared" si="302"/>
        <v>22.63</v>
      </c>
      <c r="CA438">
        <f t="shared" si="302"/>
        <v>22.63</v>
      </c>
      <c r="CB438">
        <f t="shared" si="303"/>
        <v>2.11</v>
      </c>
      <c r="CC438">
        <f t="shared" si="303"/>
        <v>2.11</v>
      </c>
      <c r="CD438">
        <f t="shared" si="305"/>
        <v>5</v>
      </c>
      <c r="CE438">
        <f t="shared" si="305"/>
        <v>5</v>
      </c>
      <c r="CF438">
        <f t="shared" si="304"/>
        <v>22.1</v>
      </c>
      <c r="CG438">
        <f t="shared" si="304"/>
        <v>22.1</v>
      </c>
      <c r="CH438" s="20" t="b">
        <f t="shared" si="299"/>
        <v>0</v>
      </c>
    </row>
    <row r="439" spans="1:87" x14ac:dyDescent="0.25">
      <c r="A439" s="31" t="s">
        <v>520</v>
      </c>
      <c r="B439" s="31" t="s">
        <v>359</v>
      </c>
      <c r="C439" s="32">
        <v>76385</v>
      </c>
      <c r="D439" s="32" t="b">
        <f t="shared" si="264"/>
        <v>1</v>
      </c>
      <c r="E439" s="32" t="b">
        <f t="shared" si="264"/>
        <v>1</v>
      </c>
      <c r="F439" s="4">
        <v>34.99</v>
      </c>
      <c r="G439" s="5">
        <v>34.99</v>
      </c>
      <c r="H439" s="6">
        <f t="shared" si="265"/>
        <v>0</v>
      </c>
      <c r="I439" s="7">
        <f t="shared" si="266"/>
        <v>0</v>
      </c>
      <c r="J439" s="8">
        <v>29.99</v>
      </c>
      <c r="K439" s="5">
        <v>29.99</v>
      </c>
      <c r="L439" s="6">
        <f t="shared" si="267"/>
        <v>0</v>
      </c>
      <c r="M439" s="7">
        <f t="shared" si="268"/>
        <v>0</v>
      </c>
      <c r="N439" s="8">
        <v>34.99</v>
      </c>
      <c r="O439" s="5">
        <v>34.99</v>
      </c>
      <c r="P439" s="6">
        <f t="shared" si="269"/>
        <v>0</v>
      </c>
      <c r="Q439" s="7">
        <f t="shared" si="270"/>
        <v>0</v>
      </c>
      <c r="R439" s="8">
        <v>34.950000000000003</v>
      </c>
      <c r="S439" s="5">
        <v>34.950000000000003</v>
      </c>
      <c r="T439" s="6">
        <f t="shared" si="271"/>
        <v>0</v>
      </c>
      <c r="U439" s="7">
        <f t="shared" si="272"/>
        <v>0</v>
      </c>
      <c r="V439" s="8">
        <v>29.99</v>
      </c>
      <c r="W439" s="5">
        <v>29.99</v>
      </c>
      <c r="X439" s="6">
        <f t="shared" si="273"/>
        <v>0</v>
      </c>
      <c r="Y439" s="7">
        <f t="shared" si="274"/>
        <v>0</v>
      </c>
      <c r="Z439" s="8">
        <v>34.99</v>
      </c>
      <c r="AA439" s="5">
        <v>34.99</v>
      </c>
      <c r="AB439" s="6">
        <f t="shared" si="275"/>
        <v>0</v>
      </c>
      <c r="AC439" s="7">
        <f t="shared" si="276"/>
        <v>0</v>
      </c>
      <c r="AD439" s="8">
        <v>29.99</v>
      </c>
      <c r="AE439" s="5">
        <v>29.99</v>
      </c>
      <c r="AF439" s="6">
        <f t="shared" si="277"/>
        <v>0</v>
      </c>
      <c r="AG439" s="7">
        <f t="shared" si="278"/>
        <v>0</v>
      </c>
      <c r="AH439" s="8">
        <v>29.99</v>
      </c>
      <c r="AI439" s="5">
        <v>29.99</v>
      </c>
      <c r="AJ439" s="6">
        <f t="shared" si="279"/>
        <v>0</v>
      </c>
      <c r="AK439" s="7">
        <f t="shared" si="280"/>
        <v>0</v>
      </c>
      <c r="AL439" s="8">
        <v>34.99</v>
      </c>
      <c r="AM439" s="5">
        <v>34.99</v>
      </c>
      <c r="AN439" s="6">
        <f t="shared" si="281"/>
        <v>0</v>
      </c>
      <c r="AO439" s="7">
        <f t="shared" si="282"/>
        <v>0</v>
      </c>
      <c r="AP439" s="8">
        <v>34.99</v>
      </c>
      <c r="AQ439" s="5">
        <v>34.99</v>
      </c>
      <c r="AR439" s="6">
        <f t="shared" si="283"/>
        <v>0</v>
      </c>
      <c r="AS439" s="7">
        <f t="shared" si="284"/>
        <v>0</v>
      </c>
      <c r="AT439" s="8">
        <v>34.99</v>
      </c>
      <c r="AU439" s="5">
        <v>34.99</v>
      </c>
      <c r="AV439" s="6">
        <f t="shared" si="285"/>
        <v>0</v>
      </c>
      <c r="AW439" s="7">
        <f t="shared" si="286"/>
        <v>0</v>
      </c>
      <c r="AX439" s="8">
        <v>34.99</v>
      </c>
      <c r="AY439" s="5">
        <v>34.99</v>
      </c>
      <c r="AZ439" s="6">
        <f t="shared" si="287"/>
        <v>0</v>
      </c>
      <c r="BA439" s="7">
        <f t="shared" si="288"/>
        <v>0</v>
      </c>
      <c r="BB439" s="8">
        <v>29.99</v>
      </c>
      <c r="BC439" s="5">
        <v>29.99</v>
      </c>
      <c r="BD439" s="6">
        <f t="shared" si="289"/>
        <v>0</v>
      </c>
      <c r="BE439" s="7">
        <f t="shared" si="290"/>
        <v>0</v>
      </c>
      <c r="BF439" s="8">
        <v>29.99</v>
      </c>
      <c r="BG439" s="5">
        <v>29.99</v>
      </c>
      <c r="BH439" s="6">
        <f t="shared" si="291"/>
        <v>0</v>
      </c>
      <c r="BI439" s="7">
        <f t="shared" si="292"/>
        <v>0</v>
      </c>
      <c r="BJ439" s="8">
        <v>29.49</v>
      </c>
      <c r="BK439" s="5">
        <v>29.49</v>
      </c>
      <c r="BL439" s="6">
        <f t="shared" si="293"/>
        <v>0</v>
      </c>
      <c r="BM439" s="7">
        <f t="shared" si="294"/>
        <v>0</v>
      </c>
      <c r="BN439" s="8">
        <v>31.99</v>
      </c>
      <c r="BO439" s="5">
        <v>31.99</v>
      </c>
      <c r="BP439" s="6">
        <f t="shared" si="295"/>
        <v>0</v>
      </c>
      <c r="BQ439" s="7">
        <f t="shared" si="296"/>
        <v>0</v>
      </c>
      <c r="BR439" s="8">
        <v>29.99</v>
      </c>
      <c r="BS439" s="5">
        <v>29.99</v>
      </c>
      <c r="BT439" s="6">
        <f t="shared" si="297"/>
        <v>0</v>
      </c>
      <c r="BU439" s="7">
        <f t="shared" si="298"/>
        <v>0</v>
      </c>
      <c r="BV439">
        <f t="shared" si="300"/>
        <v>29.49</v>
      </c>
      <c r="BW439">
        <f t="shared" si="300"/>
        <v>29.49</v>
      </c>
      <c r="BX439">
        <f t="shared" si="301"/>
        <v>34.99</v>
      </c>
      <c r="BY439">
        <f t="shared" si="301"/>
        <v>34.99</v>
      </c>
      <c r="BZ439">
        <f t="shared" si="302"/>
        <v>32.43</v>
      </c>
      <c r="CA439">
        <f t="shared" si="302"/>
        <v>32.43</v>
      </c>
      <c r="CB439">
        <f t="shared" si="303"/>
        <v>2.46</v>
      </c>
      <c r="CC439">
        <f t="shared" si="303"/>
        <v>2.46</v>
      </c>
      <c r="CD439">
        <f t="shared" si="305"/>
        <v>5.5</v>
      </c>
      <c r="CE439">
        <f t="shared" si="305"/>
        <v>5.5</v>
      </c>
      <c r="CF439">
        <f t="shared" si="304"/>
        <v>17</v>
      </c>
      <c r="CG439">
        <f t="shared" si="304"/>
        <v>17</v>
      </c>
      <c r="CH439" s="20" t="b">
        <f t="shared" si="299"/>
        <v>0</v>
      </c>
    </row>
    <row r="440" spans="1:87" x14ac:dyDescent="0.25">
      <c r="A440" s="31" t="s">
        <v>521</v>
      </c>
      <c r="B440" s="31" t="s">
        <v>369</v>
      </c>
      <c r="C440" s="32">
        <v>41393</v>
      </c>
      <c r="D440" s="32" t="b">
        <f t="shared" si="264"/>
        <v>1</v>
      </c>
      <c r="E440" s="32" t="b">
        <f t="shared" si="264"/>
        <v>1</v>
      </c>
      <c r="F440" s="4">
        <v>39.99</v>
      </c>
      <c r="G440" s="5">
        <v>39.99</v>
      </c>
      <c r="H440" s="6">
        <f t="shared" si="265"/>
        <v>0</v>
      </c>
      <c r="I440" s="7">
        <f t="shared" si="266"/>
        <v>0</v>
      </c>
      <c r="J440" s="8">
        <v>39.99</v>
      </c>
      <c r="K440" s="5">
        <v>39.99</v>
      </c>
      <c r="L440" s="6">
        <f t="shared" si="267"/>
        <v>0</v>
      </c>
      <c r="M440" s="7">
        <f t="shared" si="268"/>
        <v>0</v>
      </c>
      <c r="N440" s="8">
        <v>39.99</v>
      </c>
      <c r="O440" s="5">
        <v>39.99</v>
      </c>
      <c r="P440" s="6">
        <f t="shared" si="269"/>
        <v>0</v>
      </c>
      <c r="Q440" s="7">
        <f t="shared" si="270"/>
        <v>0</v>
      </c>
      <c r="R440" s="8">
        <v>49.95</v>
      </c>
      <c r="S440" s="5">
        <v>49.95</v>
      </c>
      <c r="T440" s="6">
        <f t="shared" si="271"/>
        <v>0</v>
      </c>
      <c r="U440" s="7">
        <f t="shared" si="272"/>
        <v>0</v>
      </c>
      <c r="V440" s="8">
        <v>39.99</v>
      </c>
      <c r="W440" s="5">
        <v>39.99</v>
      </c>
      <c r="X440" s="6">
        <f t="shared" si="273"/>
        <v>0</v>
      </c>
      <c r="Y440" s="7">
        <f t="shared" si="274"/>
        <v>0</v>
      </c>
      <c r="Z440" s="8">
        <v>44.99</v>
      </c>
      <c r="AA440" s="5">
        <v>44.99</v>
      </c>
      <c r="AB440" s="6">
        <f t="shared" si="275"/>
        <v>0</v>
      </c>
      <c r="AC440" s="7">
        <f t="shared" si="276"/>
        <v>0</v>
      </c>
      <c r="AD440" s="8">
        <v>39.99</v>
      </c>
      <c r="AE440" s="5">
        <v>39.99</v>
      </c>
      <c r="AF440" s="6">
        <f t="shared" si="277"/>
        <v>0</v>
      </c>
      <c r="AG440" s="7">
        <f t="shared" si="278"/>
        <v>0</v>
      </c>
      <c r="AH440" s="8">
        <v>39.99</v>
      </c>
      <c r="AI440" s="5">
        <v>39.99</v>
      </c>
      <c r="AJ440" s="6">
        <f t="shared" si="279"/>
        <v>0</v>
      </c>
      <c r="AK440" s="7">
        <f t="shared" si="280"/>
        <v>0</v>
      </c>
      <c r="AL440" s="8">
        <v>39.99</v>
      </c>
      <c r="AM440" s="5">
        <v>39.99</v>
      </c>
      <c r="AN440" s="6">
        <f t="shared" si="281"/>
        <v>0</v>
      </c>
      <c r="AO440" s="7">
        <f t="shared" si="282"/>
        <v>0</v>
      </c>
      <c r="AP440" s="8">
        <v>39.99</v>
      </c>
      <c r="AQ440" s="5">
        <v>39.99</v>
      </c>
      <c r="AR440" s="6">
        <f t="shared" si="283"/>
        <v>0</v>
      </c>
      <c r="AS440" s="7">
        <f t="shared" si="284"/>
        <v>0</v>
      </c>
      <c r="AT440" s="8">
        <v>39.99</v>
      </c>
      <c r="AU440" s="5">
        <v>39.99</v>
      </c>
      <c r="AV440" s="6">
        <f t="shared" si="285"/>
        <v>0</v>
      </c>
      <c r="AW440" s="7">
        <f t="shared" si="286"/>
        <v>0</v>
      </c>
      <c r="AX440" s="8">
        <v>39.99</v>
      </c>
      <c r="AY440" s="5">
        <v>39.99</v>
      </c>
      <c r="AZ440" s="6">
        <f t="shared" si="287"/>
        <v>0</v>
      </c>
      <c r="BA440" s="7">
        <f t="shared" si="288"/>
        <v>0</v>
      </c>
      <c r="BB440" s="8">
        <v>39.99</v>
      </c>
      <c r="BC440" s="5">
        <v>39.99</v>
      </c>
      <c r="BD440" s="6">
        <f t="shared" si="289"/>
        <v>0</v>
      </c>
      <c r="BE440" s="7">
        <f t="shared" si="290"/>
        <v>0</v>
      </c>
      <c r="BF440" s="8">
        <v>39.99</v>
      </c>
      <c r="BG440" s="5">
        <v>39.99</v>
      </c>
      <c r="BH440" s="6">
        <f t="shared" si="291"/>
        <v>0</v>
      </c>
      <c r="BI440" s="7">
        <f t="shared" si="292"/>
        <v>0</v>
      </c>
      <c r="BJ440" s="8">
        <v>39.99</v>
      </c>
      <c r="BK440" s="5">
        <v>39.99</v>
      </c>
      <c r="BL440" s="6">
        <f t="shared" si="293"/>
        <v>0</v>
      </c>
      <c r="BM440" s="7">
        <f t="shared" si="294"/>
        <v>0</v>
      </c>
      <c r="BN440" s="8">
        <v>44.99</v>
      </c>
      <c r="BO440" s="5">
        <v>39.99</v>
      </c>
      <c r="BP440" s="6">
        <f t="shared" si="295"/>
        <v>-5</v>
      </c>
      <c r="BQ440" s="7">
        <f t="shared" si="296"/>
        <v>-11.1</v>
      </c>
      <c r="BR440" s="8">
        <v>39.99</v>
      </c>
      <c r="BS440" s="5">
        <v>39.99</v>
      </c>
      <c r="BT440" s="6">
        <f t="shared" si="297"/>
        <v>0</v>
      </c>
      <c r="BU440" s="7">
        <f t="shared" si="298"/>
        <v>0</v>
      </c>
      <c r="BV440">
        <f t="shared" si="300"/>
        <v>39.99</v>
      </c>
      <c r="BW440">
        <f t="shared" si="300"/>
        <v>39.99</v>
      </c>
      <c r="BX440">
        <f t="shared" si="301"/>
        <v>49.95</v>
      </c>
      <c r="BY440">
        <f t="shared" si="301"/>
        <v>49.95</v>
      </c>
      <c r="BZ440">
        <f t="shared" si="302"/>
        <v>41.16</v>
      </c>
      <c r="CA440">
        <f t="shared" si="302"/>
        <v>40.869999999999997</v>
      </c>
      <c r="CB440">
        <f t="shared" si="303"/>
        <v>2.72</v>
      </c>
      <c r="CC440">
        <f t="shared" si="303"/>
        <v>2.56</v>
      </c>
      <c r="CD440">
        <f t="shared" si="305"/>
        <v>9.9600000000000009</v>
      </c>
      <c r="CE440">
        <f t="shared" si="305"/>
        <v>9.9600000000000009</v>
      </c>
      <c r="CF440">
        <f t="shared" si="304"/>
        <v>24.2</v>
      </c>
      <c r="CG440">
        <f t="shared" si="304"/>
        <v>24.4</v>
      </c>
      <c r="CH440" s="20" t="b">
        <f t="shared" si="299"/>
        <v>1</v>
      </c>
    </row>
    <row r="441" spans="1:87" s="43" customFormat="1" ht="15.75" thickBot="1" x14ac:dyDescent="0.3">
      <c r="A441" s="34" t="s">
        <v>522</v>
      </c>
      <c r="B441" s="34" t="s">
        <v>369</v>
      </c>
      <c r="C441" s="35">
        <v>41395</v>
      </c>
      <c r="D441" s="36" t="b">
        <f t="shared" si="264"/>
        <v>1</v>
      </c>
      <c r="E441" s="36" t="b">
        <f t="shared" si="264"/>
        <v>1</v>
      </c>
      <c r="F441" s="37">
        <v>69.989999999999995</v>
      </c>
      <c r="G441" s="38">
        <v>69.989999999999995</v>
      </c>
      <c r="H441" s="39">
        <f t="shared" si="265"/>
        <v>0</v>
      </c>
      <c r="I441" s="40">
        <f t="shared" si="266"/>
        <v>0</v>
      </c>
      <c r="J441" s="41">
        <v>69.989999999999995</v>
      </c>
      <c r="K441" s="38">
        <v>69.989999999999995</v>
      </c>
      <c r="L441" s="39">
        <f t="shared" si="267"/>
        <v>0</v>
      </c>
      <c r="M441" s="40">
        <f t="shared" si="268"/>
        <v>0</v>
      </c>
      <c r="N441" s="41">
        <v>79.989999999999995</v>
      </c>
      <c r="O441" s="38">
        <v>79.989999999999995</v>
      </c>
      <c r="P441" s="39">
        <f t="shared" si="269"/>
        <v>0</v>
      </c>
      <c r="Q441" s="40">
        <f t="shared" si="270"/>
        <v>0</v>
      </c>
      <c r="R441" s="41">
        <v>84.95</v>
      </c>
      <c r="S441" s="38">
        <v>84.95</v>
      </c>
      <c r="T441" s="39">
        <f t="shared" si="271"/>
        <v>0</v>
      </c>
      <c r="U441" s="40">
        <f t="shared" si="272"/>
        <v>0</v>
      </c>
      <c r="V441" s="41">
        <v>69.989999999999995</v>
      </c>
      <c r="W441" s="38">
        <v>69.989999999999995</v>
      </c>
      <c r="X441" s="39">
        <f t="shared" si="273"/>
        <v>0</v>
      </c>
      <c r="Y441" s="40">
        <f t="shared" si="274"/>
        <v>0</v>
      </c>
      <c r="Z441" s="41">
        <v>79.989999999999995</v>
      </c>
      <c r="AA441" s="38">
        <v>79.989999999999995</v>
      </c>
      <c r="AB441" s="39">
        <f t="shared" si="275"/>
        <v>0</v>
      </c>
      <c r="AC441" s="40">
        <f t="shared" si="276"/>
        <v>0</v>
      </c>
      <c r="AD441" s="41">
        <v>74.989999999999995</v>
      </c>
      <c r="AE441" s="38">
        <v>74.989999999999995</v>
      </c>
      <c r="AF441" s="39">
        <f t="shared" si="277"/>
        <v>0</v>
      </c>
      <c r="AG441" s="40">
        <f t="shared" si="278"/>
        <v>0</v>
      </c>
      <c r="AH441" s="41">
        <v>69.989999999999995</v>
      </c>
      <c r="AI441" s="38">
        <v>69.989999999999995</v>
      </c>
      <c r="AJ441" s="39">
        <f t="shared" si="279"/>
        <v>0</v>
      </c>
      <c r="AK441" s="40">
        <f t="shared" si="280"/>
        <v>0</v>
      </c>
      <c r="AL441" s="41">
        <v>79.989999999999995</v>
      </c>
      <c r="AM441" s="38">
        <v>79.989999999999995</v>
      </c>
      <c r="AN441" s="39">
        <f t="shared" si="281"/>
        <v>0</v>
      </c>
      <c r="AO441" s="40">
        <f t="shared" si="282"/>
        <v>0</v>
      </c>
      <c r="AP441" s="41">
        <v>79.989999999999995</v>
      </c>
      <c r="AQ441" s="38">
        <v>79.989999999999995</v>
      </c>
      <c r="AR441" s="39">
        <f t="shared" si="283"/>
        <v>0</v>
      </c>
      <c r="AS441" s="40">
        <f t="shared" si="284"/>
        <v>0</v>
      </c>
      <c r="AT441" s="41">
        <v>69.989999999999995</v>
      </c>
      <c r="AU441" s="38">
        <v>69.989999999999995</v>
      </c>
      <c r="AV441" s="39">
        <f t="shared" si="285"/>
        <v>0</v>
      </c>
      <c r="AW441" s="40">
        <f t="shared" si="286"/>
        <v>0</v>
      </c>
      <c r="AX441" s="41">
        <v>69.989999999999995</v>
      </c>
      <c r="AY441" s="38">
        <v>69.989999999999995</v>
      </c>
      <c r="AZ441" s="39">
        <f t="shared" si="287"/>
        <v>0</v>
      </c>
      <c r="BA441" s="40">
        <f t="shared" si="288"/>
        <v>0</v>
      </c>
      <c r="BB441" s="41">
        <v>69.989999999999995</v>
      </c>
      <c r="BC441" s="38">
        <v>69.989999999999995</v>
      </c>
      <c r="BD441" s="39">
        <f t="shared" si="289"/>
        <v>0</v>
      </c>
      <c r="BE441" s="40">
        <f t="shared" si="290"/>
        <v>0</v>
      </c>
      <c r="BF441" s="41">
        <v>69.989999999999995</v>
      </c>
      <c r="BG441" s="38">
        <v>69.989999999999995</v>
      </c>
      <c r="BH441" s="39">
        <f t="shared" si="291"/>
        <v>0</v>
      </c>
      <c r="BI441" s="40">
        <f t="shared" si="292"/>
        <v>0</v>
      </c>
      <c r="BJ441" s="41">
        <v>69.989999999999995</v>
      </c>
      <c r="BK441" s="38">
        <v>69.989999999999995</v>
      </c>
      <c r="BL441" s="39">
        <f t="shared" si="293"/>
        <v>0</v>
      </c>
      <c r="BM441" s="40">
        <f t="shared" si="294"/>
        <v>0</v>
      </c>
      <c r="BN441" s="41">
        <v>74.989999999999995</v>
      </c>
      <c r="BO441" s="38">
        <v>74.989999999999995</v>
      </c>
      <c r="BP441" s="39">
        <f t="shared" si="295"/>
        <v>0</v>
      </c>
      <c r="BQ441" s="40">
        <f t="shared" si="296"/>
        <v>0</v>
      </c>
      <c r="BR441" s="41">
        <v>69.989999999999995</v>
      </c>
      <c r="BS441" s="38">
        <v>69.989999999999995</v>
      </c>
      <c r="BT441" s="39">
        <f t="shared" si="297"/>
        <v>0</v>
      </c>
      <c r="BU441" s="40">
        <f t="shared" si="298"/>
        <v>0</v>
      </c>
      <c r="BV441" s="42">
        <f t="shared" si="300"/>
        <v>69.989999999999995</v>
      </c>
      <c r="BW441" s="43">
        <f t="shared" si="300"/>
        <v>69.989999999999995</v>
      </c>
      <c r="BX441" s="43">
        <f t="shared" si="301"/>
        <v>84.95</v>
      </c>
      <c r="BY441" s="43">
        <f t="shared" si="301"/>
        <v>84.95</v>
      </c>
      <c r="BZ441" s="43">
        <f t="shared" si="302"/>
        <v>73.81</v>
      </c>
      <c r="CA441" s="43">
        <f t="shared" si="302"/>
        <v>73.81</v>
      </c>
      <c r="CB441" s="43">
        <f t="shared" si="303"/>
        <v>5</v>
      </c>
      <c r="CC441" s="43">
        <f t="shared" si="303"/>
        <v>5</v>
      </c>
      <c r="CD441" s="43">
        <f t="shared" si="305"/>
        <v>14.96</v>
      </c>
      <c r="CE441" s="43">
        <f t="shared" si="305"/>
        <v>14.96</v>
      </c>
      <c r="CF441" s="43">
        <f t="shared" si="304"/>
        <v>20.3</v>
      </c>
      <c r="CG441" s="43">
        <f t="shared" si="304"/>
        <v>20.3</v>
      </c>
      <c r="CH441" s="44" t="b">
        <f t="shared" si="299"/>
        <v>0</v>
      </c>
    </row>
    <row r="442" spans="1:87" ht="15.75" thickTop="1" x14ac:dyDescent="0.25">
      <c r="A442" s="31"/>
      <c r="B442" s="31"/>
      <c r="F442" s="45"/>
      <c r="G442" t="s">
        <v>523</v>
      </c>
      <c r="H442">
        <f>MIN(H$4:H$441)</f>
        <v>-49.009999999999991</v>
      </c>
      <c r="I442" s="46">
        <f>MIN(I$4:I$441)</f>
        <v>-20</v>
      </c>
      <c r="K442" t="s">
        <v>523</v>
      </c>
      <c r="L442">
        <f>MIN(L$4:L$441)</f>
        <v>0</v>
      </c>
      <c r="M442" s="46">
        <f>MIN(M$4:M$441)</f>
        <v>0</v>
      </c>
      <c r="O442" t="s">
        <v>523</v>
      </c>
      <c r="P442">
        <f>MIN(P$4:P$441)</f>
        <v>-10</v>
      </c>
      <c r="Q442" s="46">
        <f>MIN(Q$4:Q$441)</f>
        <v>-20</v>
      </c>
      <c r="S442" t="s">
        <v>523</v>
      </c>
      <c r="T442">
        <f>MIN(T$4:T$441)</f>
        <v>-15</v>
      </c>
      <c r="U442" s="46">
        <f>MIN(U$4:U$441)</f>
        <v>-16.7</v>
      </c>
      <c r="W442" t="s">
        <v>523</v>
      </c>
      <c r="X442">
        <f>MIN(X$4:X$441)</f>
        <v>-10.000000000000014</v>
      </c>
      <c r="Y442" s="46">
        <f>MIN(Y$4:Y$441)</f>
        <v>-16.7</v>
      </c>
      <c r="AA442" t="s">
        <v>523</v>
      </c>
      <c r="AB442">
        <f>MIN(AB$4:AB$441)</f>
        <v>-5</v>
      </c>
      <c r="AC442" s="46">
        <f>MIN(AC$4:AC$441)</f>
        <v>-16.7</v>
      </c>
      <c r="AE442" t="s">
        <v>523</v>
      </c>
      <c r="AF442">
        <f>MIN(AF$4:AF$441)</f>
        <v>-10</v>
      </c>
      <c r="AG442" s="46">
        <f>MIN(AG$4:AG$441)</f>
        <v>-13</v>
      </c>
      <c r="AI442" t="s">
        <v>523</v>
      </c>
      <c r="AJ442">
        <f>MIN(AJ$4:AJ$441)</f>
        <v>-10</v>
      </c>
      <c r="AK442" s="46">
        <f>MIN(AK$4:AK$441)</f>
        <v>-20</v>
      </c>
      <c r="AM442" t="s">
        <v>523</v>
      </c>
      <c r="AN442">
        <f>MIN(AN$4:AN$441)</f>
        <v>-10</v>
      </c>
      <c r="AO442" s="46">
        <f>MIN(AO$4:AO$441)</f>
        <v>-20</v>
      </c>
      <c r="AQ442" t="s">
        <v>523</v>
      </c>
      <c r="AR442">
        <f>MIN(AR$4:AR$441)</f>
        <v>-10</v>
      </c>
      <c r="AS442" s="46">
        <f>MIN(AS$4:AS$441)</f>
        <v>-20</v>
      </c>
      <c r="AU442" t="s">
        <v>523</v>
      </c>
      <c r="AV442">
        <f>MIN(AV$4:AV$441)</f>
        <v>-49.009999999999991</v>
      </c>
      <c r="AW442" s="46">
        <f>MIN(AW$4:AW$441)</f>
        <v>-20</v>
      </c>
      <c r="AY442" t="s">
        <v>523</v>
      </c>
      <c r="AZ442">
        <f>MIN(AZ$4:AZ$441)</f>
        <v>-49.009999999999991</v>
      </c>
      <c r="BA442" s="46">
        <f>MIN(BA$4:BA$441)</f>
        <v>-20</v>
      </c>
      <c r="BC442" t="s">
        <v>523</v>
      </c>
      <c r="BD442">
        <f>MIN(BD$4:BD$441)</f>
        <v>0</v>
      </c>
      <c r="BE442" s="46">
        <f>MIN(BE$4:BE$441)</f>
        <v>0</v>
      </c>
      <c r="BG442" t="s">
        <v>523</v>
      </c>
      <c r="BH442">
        <f>MIN(BH$4:BH$441)</f>
        <v>-25</v>
      </c>
      <c r="BI442" s="46">
        <f>MIN(BI$4:BI$441)</f>
        <v>-16.7</v>
      </c>
      <c r="BK442" t="s">
        <v>523</v>
      </c>
      <c r="BL442">
        <f>MIN(BL$4:BL$441)</f>
        <v>-12</v>
      </c>
      <c r="BM442" s="46">
        <f>MIN(BM$4:BM$441)</f>
        <v>-20</v>
      </c>
      <c r="BO442" t="s">
        <v>523</v>
      </c>
      <c r="BP442">
        <f>MIN(BP$4:BP$441)</f>
        <v>-20</v>
      </c>
      <c r="BQ442" s="46">
        <f>MIN(BQ$4:BQ$441)</f>
        <v>-14.3</v>
      </c>
      <c r="BS442" t="s">
        <v>523</v>
      </c>
      <c r="BT442">
        <f>MIN(BT$4:BT$441)</f>
        <v>-25</v>
      </c>
      <c r="BU442" s="46">
        <f>MIN(BU$4:BU$441)</f>
        <v>-16.7</v>
      </c>
      <c r="BW442" s="47">
        <f>SUMPRODUCT(--(BW$4:BW$441&gt;BV$4:BV$441))</f>
        <v>55</v>
      </c>
      <c r="BX442" s="47"/>
      <c r="BY442" s="47">
        <f>SUMPRODUCT(--(BY$4:BY$441&gt;BX$4:BX$441))</f>
        <v>11</v>
      </c>
      <c r="BZ442" s="47"/>
      <c r="CA442" s="47">
        <f>SUMPRODUCT(--(CA$4:CA$441&gt;BZ$4:BZ$441))</f>
        <v>52</v>
      </c>
      <c r="CB442" s="47"/>
      <c r="CC442" s="47">
        <f>SUMPRODUCT(--(CC$4:CC$441&gt;CB$4:CB$441))</f>
        <v>171</v>
      </c>
      <c r="CE442" s="47">
        <f>SUMPRODUCT(--(CE$4:CE$441&gt;CD$4:CD$441))</f>
        <v>172</v>
      </c>
      <c r="CF442" s="47"/>
      <c r="CG442" s="47">
        <f>SUMPRODUCT(--(CG$4:CG$441&gt;CF$4:CF$441))</f>
        <v>279</v>
      </c>
      <c r="CH442" s="48"/>
      <c r="CI442" t="s">
        <v>524</v>
      </c>
    </row>
    <row r="443" spans="1:87" x14ac:dyDescent="0.25">
      <c r="A443" s="31"/>
      <c r="B443" s="31"/>
      <c r="F443" s="45"/>
      <c r="G443" t="s">
        <v>525</v>
      </c>
      <c r="H443">
        <f>MAX(H$4:H$441)</f>
        <v>34</v>
      </c>
      <c r="I443" s="46">
        <f>MAX(I$4:I$441)</f>
        <v>25</v>
      </c>
      <c r="K443" t="s">
        <v>525</v>
      </c>
      <c r="L443">
        <f>MAX(L$4:L$441)</f>
        <v>20</v>
      </c>
      <c r="M443" s="46">
        <f>MAX(M$4:M$441)</f>
        <v>20</v>
      </c>
      <c r="O443" t="s">
        <v>525</v>
      </c>
      <c r="P443">
        <f>MAX(P$4:P$441)</f>
        <v>20</v>
      </c>
      <c r="Q443" s="46">
        <f>MAX(Q$4:Q$441)</f>
        <v>16.3</v>
      </c>
      <c r="S443" t="s">
        <v>525</v>
      </c>
      <c r="T443">
        <f>MAX(T$4:T$441)</f>
        <v>20</v>
      </c>
      <c r="U443" s="46">
        <f>MAX(U$4:U$441)</f>
        <v>12.5</v>
      </c>
      <c r="W443" t="s">
        <v>525</v>
      </c>
      <c r="X443">
        <f>MAX(X$4:X$441)</f>
        <v>34</v>
      </c>
      <c r="Y443" s="46">
        <f>MAX(Y$4:Y$441)</f>
        <v>33.299999999999997</v>
      </c>
      <c r="AA443" t="s">
        <v>525</v>
      </c>
      <c r="AB443">
        <f>MAX(AB$4:AB$441)</f>
        <v>20</v>
      </c>
      <c r="AC443" s="46">
        <f>MAX(AC$4:AC$441)</f>
        <v>16.7</v>
      </c>
      <c r="AE443" t="s">
        <v>525</v>
      </c>
      <c r="AF443">
        <f>MAX(AF$4:AF$441)</f>
        <v>20</v>
      </c>
      <c r="AG443" s="46">
        <f>MAX(AG$4:AG$441)</f>
        <v>27.3</v>
      </c>
      <c r="AI443" t="s">
        <v>525</v>
      </c>
      <c r="AJ443">
        <f>MAX(AJ$4:AJ$441)</f>
        <v>20</v>
      </c>
      <c r="AK443" s="46">
        <f>MAX(AK$4:AK$441)</f>
        <v>20</v>
      </c>
      <c r="AM443" t="s">
        <v>525</v>
      </c>
      <c r="AN443">
        <f>MAX(AN$4:AN$441)</f>
        <v>20</v>
      </c>
      <c r="AO443" s="46">
        <f>MAX(AO$4:AO$441)</f>
        <v>16.3</v>
      </c>
      <c r="AQ443" t="s">
        <v>525</v>
      </c>
      <c r="AR443">
        <f>MAX(AR$4:AR$441)</f>
        <v>20</v>
      </c>
      <c r="AS443" s="46">
        <f>MAX(AS$4:AS$441)</f>
        <v>16.3</v>
      </c>
      <c r="AU443" t="s">
        <v>525</v>
      </c>
      <c r="AV443">
        <f>MAX(AV$4:AV$441)</f>
        <v>20</v>
      </c>
      <c r="AW443" s="46">
        <f>MAX(AW$4:AW$441)</f>
        <v>20</v>
      </c>
      <c r="AY443" t="s">
        <v>525</v>
      </c>
      <c r="AZ443">
        <f>MAX(AZ$4:AZ$441)</f>
        <v>20</v>
      </c>
      <c r="BA443" s="46">
        <f>MAX(BA$4:BA$441)</f>
        <v>20</v>
      </c>
      <c r="BC443" t="s">
        <v>525</v>
      </c>
      <c r="BD443">
        <f>MAX(BD$4:BD$441)</f>
        <v>20</v>
      </c>
      <c r="BE443" s="46">
        <f>MAX(BE$4:BE$441)</f>
        <v>20</v>
      </c>
      <c r="BG443" t="s">
        <v>525</v>
      </c>
      <c r="BH443">
        <f>MAX(BH$4:BH$441)</f>
        <v>20</v>
      </c>
      <c r="BI443" s="46">
        <f>MAX(BI$4:BI$441)</f>
        <v>20</v>
      </c>
      <c r="BK443" t="s">
        <v>525</v>
      </c>
      <c r="BL443">
        <f>MAX(BL$4:BL$441)</f>
        <v>23</v>
      </c>
      <c r="BM443" s="46">
        <f>MAX(BM$4:BM$441)</f>
        <v>23</v>
      </c>
      <c r="BO443" t="s">
        <v>525</v>
      </c>
      <c r="BP443">
        <f>MAX(BP$4:BP$441)</f>
        <v>20</v>
      </c>
      <c r="BQ443" s="46">
        <f>MAX(BQ$4:BQ$441)</f>
        <v>12.5</v>
      </c>
      <c r="BS443" t="s">
        <v>525</v>
      </c>
      <c r="BT443">
        <f>MAX(BT$4:BT$441)</f>
        <v>20</v>
      </c>
      <c r="BU443" s="46">
        <f>MAX(BU$4:BU$441)</f>
        <v>20</v>
      </c>
      <c r="BW443" s="47">
        <f>SUMPRODUCT(--(BW$4:BW$441&lt;BV$4:BV$441))</f>
        <v>174</v>
      </c>
      <c r="BX443" s="47"/>
      <c r="BY443" s="47">
        <f>SUMPRODUCT(--(BY$4:BY$441&lt;BX$4:BX$441))</f>
        <v>33</v>
      </c>
      <c r="BZ443" s="47"/>
      <c r="CA443" s="47">
        <f>SUMPRODUCT(--(CA$4:CA$441&lt;BZ$4:BZ$441))</f>
        <v>288</v>
      </c>
      <c r="CB443" s="47"/>
      <c r="CC443" s="47">
        <f>SUMPRODUCT(--(CC$4:CC$441&lt;CB$4:CB$441))</f>
        <v>163</v>
      </c>
      <c r="CE443" s="47">
        <f>SUMPRODUCT(--(CE$4:CE$441&lt;CD$4:CD$441))</f>
        <v>61</v>
      </c>
      <c r="CF443" s="47"/>
      <c r="CG443" s="47">
        <f>SUMPRODUCT(--(CG$4:CG$441&lt;CF$4:CF$441))</f>
        <v>55</v>
      </c>
      <c r="CH443" s="48"/>
      <c r="CI443" t="s">
        <v>526</v>
      </c>
    </row>
    <row r="444" spans="1:87" x14ac:dyDescent="0.25">
      <c r="A444" s="31"/>
      <c r="B444" s="31"/>
      <c r="F444" s="45"/>
      <c r="G444" t="s">
        <v>527</v>
      </c>
      <c r="H444">
        <f>ROUND(AVERAGEIFS(H$4:H$441,H$4:H$441,"&lt;&gt;""",H$4:H$441,"&lt;&gt;0"),2)</f>
        <v>-4.03</v>
      </c>
      <c r="I444" s="46">
        <f>ROUND(AVERAGEIFS(I$4:I$441,I$4:I$441,"&lt;&gt;""",I$4:I$441,"&lt;&gt;0"),2)</f>
        <v>-7.18</v>
      </c>
      <c r="K444" t="s">
        <v>527</v>
      </c>
      <c r="L444">
        <f>ROUND(AVERAGEIFS(L$4:L$441,L$4:L$441,"&lt;&gt;""",L$4:L$441,"&lt;&gt;0"),2)</f>
        <v>11.05</v>
      </c>
      <c r="M444" s="46">
        <f>ROUND(AVERAGEIFS(M$4:M$441,M$4:M$441,"&lt;&gt;""",M$4:M$441,"&lt;&gt;0"),2)</f>
        <v>11.27</v>
      </c>
      <c r="O444" t="s">
        <v>527</v>
      </c>
      <c r="P444">
        <f>ROUND(AVERAGEIFS(P$4:P$441,P$4:P$441,"&lt;&gt;""",P$4:P$441,"&lt;&gt;0"),2)</f>
        <v>-0.56999999999999995</v>
      </c>
      <c r="Q444" s="46">
        <f>ROUND(AVERAGEIFS(Q$4:Q$441,Q$4:Q$441,"&lt;&gt;""",Q$4:Q$441,"&lt;&gt;0"),2)</f>
        <v>-2.98</v>
      </c>
      <c r="S444" t="s">
        <v>527</v>
      </c>
      <c r="T444">
        <f>ROUND(AVERAGEIFS(T$4:T$441,T$4:T$441,"&lt;&gt;""",T$4:T$441,"&lt;&gt;0"),2)</f>
        <v>8.57</v>
      </c>
      <c r="U444" s="46">
        <f>ROUND(AVERAGEIFS(U$4:U$441,U$4:U$441,"&lt;&gt;""",U$4:U$441,"&lt;&gt;0"),2)</f>
        <v>1.54</v>
      </c>
      <c r="W444" t="s">
        <v>527</v>
      </c>
      <c r="X444">
        <f>ROUND(AVERAGEIFS(X$4:X$441,X$4:X$441,"&lt;&gt;""",X$4:X$441,"&lt;&gt;0"),2)</f>
        <v>-1.54</v>
      </c>
      <c r="Y444" s="46">
        <f>ROUND(AVERAGEIFS(Y$4:Y$441,Y$4:Y$441,"&lt;&gt;""",Y$4:Y$441,"&lt;&gt;0"),2)</f>
        <v>-2.11</v>
      </c>
      <c r="AA444" t="s">
        <v>527</v>
      </c>
      <c r="AB444">
        <f>ROUND(AVERAGEIFS(AB$4:AB$441,AB$4:AB$441,"&lt;&gt;""",AB$4:AB$441,"&lt;&gt;0"),2)</f>
        <v>7.93</v>
      </c>
      <c r="AC444" s="46">
        <f>ROUND(AVERAGEIFS(AC$4:AC$441,AC$4:AC$441,"&lt;&gt;""",AC$4:AC$441,"&lt;&gt;0"),2)</f>
        <v>4.68</v>
      </c>
      <c r="AE444" t="s">
        <v>527</v>
      </c>
      <c r="AF444">
        <f>ROUND(AVERAGEIFS(AF$4:AF$441,AF$4:AF$441,"&lt;&gt;""",AF$4:AF$441,"&lt;&gt;0"),2)</f>
        <v>2.9</v>
      </c>
      <c r="AG444" s="46">
        <f>ROUND(AVERAGEIFS(AG$4:AG$441,AG$4:AG$441,"&lt;&gt;""",AG$4:AG$441,"&lt;&gt;0"),2)</f>
        <v>1.47</v>
      </c>
      <c r="AI444" t="s">
        <v>527</v>
      </c>
      <c r="AJ444">
        <f>ROUND(AVERAGEIFS(AJ$4:AJ$441,AJ$4:AJ$441,"&lt;&gt;""",AJ$4:AJ$441,"&lt;&gt;0"),2)</f>
        <v>2.96</v>
      </c>
      <c r="AK444" s="46">
        <f>ROUND(AVERAGEIFS(AK$4:AK$441,AK$4:AK$441,"&lt;&gt;""",AK$4:AK$441,"&lt;&gt;0"),2)</f>
        <v>0.81</v>
      </c>
      <c r="AM444" t="s">
        <v>527</v>
      </c>
      <c r="AN444">
        <f>ROUND(AVERAGEIFS(AN$4:AN$441,AN$4:AN$441,"&lt;&gt;""",AN$4:AN$441,"&lt;&gt;0"),2)</f>
        <v>-0.57999999999999996</v>
      </c>
      <c r="AO444" s="46">
        <f>ROUND(AVERAGEIFS(AO$4:AO$441,AO$4:AO$441,"&lt;&gt;""",AO$4:AO$441,"&lt;&gt;0"),2)</f>
        <v>-2.98</v>
      </c>
      <c r="AQ444" t="s">
        <v>527</v>
      </c>
      <c r="AR444">
        <f>ROUND(AVERAGEIFS(AR$4:AR$441,AR$4:AR$441,"&lt;&gt;""",AR$4:AR$441,"&lt;&gt;0"),2)</f>
        <v>-0.56999999999999995</v>
      </c>
      <c r="AS444" s="46">
        <f>ROUND(AVERAGEIFS(AS$4:AS$441,AS$4:AS$441,"&lt;&gt;""",AS$4:AS$441,"&lt;&gt;0"),2)</f>
        <v>-2.98</v>
      </c>
      <c r="AU444" t="s">
        <v>527</v>
      </c>
      <c r="AV444">
        <f>ROUND(AVERAGEIFS(AV$4:AV$441,AV$4:AV$441,"&lt;&gt;""",AV$4:AV$441,"&lt;&gt;0"),2)</f>
        <v>-3.9</v>
      </c>
      <c r="AW444" s="46">
        <f>ROUND(AVERAGEIFS(AW$4:AW$441,AW$4:AW$441,"&lt;&gt;""",AW$4:AW$441,"&lt;&gt;0"),2)</f>
        <v>-6.8</v>
      </c>
      <c r="AY444" t="s">
        <v>527</v>
      </c>
      <c r="AZ444">
        <f>ROUND(AVERAGEIFS(AZ$4:AZ$441,AZ$4:AZ$441,"&lt;&gt;""",AZ$4:AZ$441,"&lt;&gt;0"),2)</f>
        <v>-4.58</v>
      </c>
      <c r="BA444" s="46">
        <f>ROUND(AVERAGEIFS(BA$4:BA$441,BA$4:BA$441,"&lt;&gt;""",BA$4:BA$441,"&lt;&gt;0"),2)</f>
        <v>-7.79</v>
      </c>
      <c r="BC444" t="s">
        <v>527</v>
      </c>
      <c r="BD444">
        <f>ROUND(AVERAGEIFS(BD$4:BD$441,BD$4:BD$441,"&lt;&gt;""",BD$4:BD$441,"&lt;&gt;0"),2)</f>
        <v>11.05</v>
      </c>
      <c r="BE444" s="46">
        <f>ROUND(AVERAGEIFS(BE$4:BE$441,BE$4:BE$441,"&lt;&gt;""",BE$4:BE$441,"&lt;&gt;0"),2)</f>
        <v>11.27</v>
      </c>
      <c r="BG444" t="s">
        <v>527</v>
      </c>
      <c r="BH444">
        <f>ROUND(AVERAGEIFS(BH$4:BH$441,BH$4:BH$441,"&lt;&gt;""",BH$4:BH$441,"&lt;&gt;0"),2)</f>
        <v>-3.94</v>
      </c>
      <c r="BI444" s="46">
        <f>ROUND(AVERAGEIFS(BI$4:BI$441,BI$4:BI$441,"&lt;&gt;""",BI$4:BI$441,"&lt;&gt;0"),2)</f>
        <v>-5.08</v>
      </c>
      <c r="BK444" t="s">
        <v>527</v>
      </c>
      <c r="BL444">
        <f>ROUND(AVERAGEIFS(BL$4:BL$441,BL$4:BL$441,"&lt;&gt;""",BL$4:BL$441,"&lt;&gt;0"),2)</f>
        <v>-0.83</v>
      </c>
      <c r="BM444" s="46">
        <f>ROUND(AVERAGEIFS(BM$4:BM$441,BM$4:BM$441,"&lt;&gt;""",BM$4:BM$441,"&lt;&gt;0"),2)</f>
        <v>-2.89</v>
      </c>
      <c r="BO444" t="s">
        <v>527</v>
      </c>
      <c r="BP444">
        <f>ROUND(AVERAGEIFS(BP$4:BP$441,BP$4:BP$441,"&lt;&gt;""",BP$4:BP$441,"&lt;&gt;0"),2)</f>
        <v>-3.17</v>
      </c>
      <c r="BQ444" s="46">
        <f>ROUND(AVERAGEIFS(BQ$4:BQ$441,BQ$4:BQ$441,"&lt;&gt;""",BQ$4:BQ$441,"&lt;&gt;0"),2)</f>
        <v>-5.53</v>
      </c>
      <c r="BS444" t="s">
        <v>527</v>
      </c>
      <c r="BT444">
        <f>ROUND(AVERAGEIFS(BT$4:BT$441,BT$4:BT$441,"&lt;&gt;""",BT$4:BT$441,"&lt;&gt;0"),2)</f>
        <v>-3.97</v>
      </c>
      <c r="BU444" s="46">
        <f>ROUND(AVERAGEIFS(BU$4:BU$441,BU$4:BU$441,"&lt;&gt;""",BU$4:BU$441,"&lt;&gt;0"),2)</f>
        <v>-5.04</v>
      </c>
      <c r="BW444" s="47">
        <f>SUMPRODUCT(--(BW$4:BW$441=BV$4:BV$441))</f>
        <v>209</v>
      </c>
      <c r="BX444" s="47"/>
      <c r="BY444" s="47">
        <f>SUMPRODUCT(--(BY$4:BY$441=BX$4:BX$441))</f>
        <v>394</v>
      </c>
      <c r="BZ444" s="47"/>
      <c r="CA444" s="47">
        <f>SUMPRODUCT(--(CA$4:CA$441=BZ$4:BZ$441))</f>
        <v>98</v>
      </c>
      <c r="CB444" s="47"/>
      <c r="CC444" s="47">
        <f>SUMPRODUCT(--(CC$4:CC$441=CB$4:CB$441))</f>
        <v>104</v>
      </c>
      <c r="CE444" s="47">
        <f>SUMPRODUCT(--(CE$4:CE$441=CD$4:CD$441))</f>
        <v>205</v>
      </c>
      <c r="CF444" s="47"/>
      <c r="CG444" s="47">
        <f>SUMPRODUCT(--(CG$4:CG$441=CF$4:CF$441))</f>
        <v>104</v>
      </c>
      <c r="CH444" s="48"/>
      <c r="CI444" t="s">
        <v>528</v>
      </c>
    </row>
    <row r="445" spans="1:87" x14ac:dyDescent="0.25">
      <c r="A445" s="31"/>
      <c r="B445" s="31"/>
      <c r="F445" s="45"/>
      <c r="G445" t="s">
        <v>529</v>
      </c>
      <c r="H445">
        <f>ROUND(AVERAGEIF(H$4:H$441,"&lt;&gt;"""),2)</f>
        <v>-1.34</v>
      </c>
      <c r="I445" s="46">
        <f>ROUND(AVERAGEIF(I$4:I$441,"&lt;&gt;"""),1)</f>
        <v>-2.4</v>
      </c>
      <c r="K445" t="s">
        <v>529</v>
      </c>
      <c r="L445">
        <f>ROUND(AVERAGEIF(L$4:L$441,"&lt;&gt;"""),2)</f>
        <v>1.03</v>
      </c>
      <c r="M445" s="46">
        <f>ROUND(AVERAGEIF(M$4:M$441,"&lt;&gt;"""),1)</f>
        <v>1.1000000000000001</v>
      </c>
      <c r="O445" t="s">
        <v>529</v>
      </c>
      <c r="P445">
        <f>ROUND(AVERAGEIF(P$4:P$441,"&lt;&gt;"""),2)</f>
        <v>-0.18</v>
      </c>
      <c r="Q445" s="46">
        <f>ROUND(AVERAGEIF(Q$4:Q$441,"&lt;&gt;"""),1)</f>
        <v>-0.9</v>
      </c>
      <c r="S445" t="s">
        <v>529</v>
      </c>
      <c r="T445">
        <f>ROUND(AVERAGEIF(T$4:T$441,"&lt;&gt;"""),2)</f>
        <v>0.14000000000000001</v>
      </c>
      <c r="U445" s="46">
        <f>ROUND(AVERAGEIF(U$4:U$441,"&lt;&gt;"""),1)</f>
        <v>0</v>
      </c>
      <c r="W445" t="s">
        <v>529</v>
      </c>
      <c r="X445">
        <f>ROUND(AVERAGEIF(X$4:X$441,"&lt;&gt;"""),2)</f>
        <v>-0.33</v>
      </c>
      <c r="Y445" s="46">
        <f>ROUND(AVERAGEIF(Y$4:Y$441,"&lt;&gt;"""),1)</f>
        <v>-0.5</v>
      </c>
      <c r="AA445" t="s">
        <v>529</v>
      </c>
      <c r="AB445">
        <f>ROUND(AVERAGEIF(AB$4:AB$441,"&lt;&gt;"""),2)</f>
        <v>0.28000000000000003</v>
      </c>
      <c r="AC445" s="46">
        <f>ROUND(AVERAGEIF(AC$4:AC$441,"&lt;&gt;"""),1)</f>
        <v>0.2</v>
      </c>
      <c r="AE445" t="s">
        <v>529</v>
      </c>
      <c r="AF445">
        <f>ROUND(AVERAGEIF(AF$4:AF$441,"&lt;&gt;"""),2)</f>
        <v>0.51</v>
      </c>
      <c r="AG445" s="46">
        <f>ROUND(AVERAGEIF(AG$4:AG$441,"&lt;&gt;"""),1)</f>
        <v>0.3</v>
      </c>
      <c r="AI445" t="s">
        <v>529</v>
      </c>
      <c r="AJ445">
        <f>ROUND(AVERAGEIF(AJ$4:AJ$441,"&lt;&gt;"""),2)</f>
        <v>0.47</v>
      </c>
      <c r="AK445" s="46">
        <f>ROUND(AVERAGEIF(AK$4:AK$441,"&lt;&gt;"""),1)</f>
        <v>0.1</v>
      </c>
      <c r="AM445" t="s">
        <v>529</v>
      </c>
      <c r="AN445">
        <f>ROUND(AVERAGEIF(AN$4:AN$441,"&lt;&gt;"""),2)</f>
        <v>-0.18</v>
      </c>
      <c r="AO445" s="46">
        <f>ROUND(AVERAGEIF(AO$4:AO$441,"&lt;&gt;"""),1)</f>
        <v>-0.9</v>
      </c>
      <c r="AQ445" t="s">
        <v>529</v>
      </c>
      <c r="AR445">
        <f>ROUND(AVERAGEIF(AR$4:AR$441,"&lt;&gt;"""),2)</f>
        <v>-0.18</v>
      </c>
      <c r="AS445" s="46">
        <f>ROUND(AVERAGEIF(AS$4:AS$441,"&lt;&gt;"""),1)</f>
        <v>-0.9</v>
      </c>
      <c r="AU445" t="s">
        <v>529</v>
      </c>
      <c r="AV445">
        <f>ROUND(AVERAGEIF(AV$4:AV$441,"&lt;&gt;"""),2)</f>
        <v>-1.01</v>
      </c>
      <c r="AW445" s="46">
        <f>ROUND(AVERAGEIF(AW$4:AW$441,"&lt;&gt;"""),1)</f>
        <v>-1.8</v>
      </c>
      <c r="AY445" t="s">
        <v>529</v>
      </c>
      <c r="AZ445">
        <f>ROUND(AVERAGEIF(AZ$4:AZ$441,"&lt;&gt;"""),2)</f>
        <v>-1.49</v>
      </c>
      <c r="BA445" s="46">
        <f>ROUND(AVERAGEIF(BA$4:BA$441,"&lt;&gt;"""),1)</f>
        <v>-2.5</v>
      </c>
      <c r="BC445" t="s">
        <v>529</v>
      </c>
      <c r="BD445">
        <f>ROUND(AVERAGEIF(BD$4:BD$441,"&lt;&gt;"""),2)</f>
        <v>1.06</v>
      </c>
      <c r="BE445" s="46">
        <f>ROUND(AVERAGEIF(BE$4:BE$441,"&lt;&gt;"""),1)</f>
        <v>1.1000000000000001</v>
      </c>
      <c r="BG445" t="s">
        <v>529</v>
      </c>
      <c r="BH445">
        <f>ROUND(AVERAGEIF(BH$4:BH$441,"&lt;&gt;"""),2)</f>
        <v>-1.1100000000000001</v>
      </c>
      <c r="BI445" s="46">
        <f>ROUND(AVERAGEIF(BI$4:BI$441,"&lt;&gt;"""),1)</f>
        <v>-1.4</v>
      </c>
      <c r="BK445" t="s">
        <v>529</v>
      </c>
      <c r="BL445">
        <f>ROUND(AVERAGEIF(BL$4:BL$441,"&lt;&gt;"""),2)</f>
        <v>-0.51</v>
      </c>
      <c r="BM445" s="46">
        <f>ROUND(AVERAGEIF(BM$4:BM$441,"&lt;&gt;"""),1)</f>
        <v>-1.8</v>
      </c>
      <c r="BO445" t="s">
        <v>529</v>
      </c>
      <c r="BP445">
        <f>ROUND(AVERAGEIF(BP$4:BP$441,"&lt;&gt;"""),2)</f>
        <v>-0.31</v>
      </c>
      <c r="BQ445" s="46">
        <f>ROUND(AVERAGEIF(BQ$4:BQ$441,"&lt;&gt;"""),1)</f>
        <v>-0.5</v>
      </c>
      <c r="BS445" t="s">
        <v>529</v>
      </c>
      <c r="BT445">
        <f>ROUND(AVERAGEIF(BT$4:BT$441,"&lt;&gt;"""),2)</f>
        <v>-1.1200000000000001</v>
      </c>
      <c r="BU445" s="46">
        <f>ROUND(AVERAGEIF(BU$4:BU$441,"&lt;&gt;"""),1)</f>
        <v>-1.4</v>
      </c>
    </row>
    <row r="446" spans="1:87" x14ac:dyDescent="0.25">
      <c r="A446" s="31"/>
      <c r="B446" s="31"/>
      <c r="F446" s="45"/>
      <c r="G446" t="s">
        <v>530</v>
      </c>
      <c r="H446" s="49">
        <f>SUMIF(H$4:H$441,"&lt;&gt;""")</f>
        <v>-584.01</v>
      </c>
      <c r="I446" s="46">
        <f>ROUND(100*H446/SUMIFS(F$4:F$441,H$4:H$441,"&lt;&gt;"""),1)</f>
        <v>-1.6</v>
      </c>
      <c r="K446" t="s">
        <v>530</v>
      </c>
      <c r="L446" s="50">
        <f>SUMIF(L$4:L$441,"&lt;&gt;""")</f>
        <v>453</v>
      </c>
      <c r="M446" s="46">
        <f>ROUND(100*L446/SUMIFS(J$4:J$441,L$4:L$441,"&lt;&gt;"""),1)</f>
        <v>1.3</v>
      </c>
      <c r="O446" t="s">
        <v>530</v>
      </c>
      <c r="P446" s="49">
        <f>SUMIF(P$4:P$441,"&lt;&gt;""")</f>
        <v>-76.909999999999954</v>
      </c>
      <c r="Q446" s="46">
        <f>ROUND(100*P446/SUMIFS(N$4:N$441,P$4:P$441,"&lt;&gt;"""),1)</f>
        <v>-0.2</v>
      </c>
      <c r="S446" t="s">
        <v>530</v>
      </c>
      <c r="T446" s="50">
        <f>SUMIF(T$4:T$441,"&lt;&gt;""")</f>
        <v>60</v>
      </c>
      <c r="U446" s="46">
        <f>ROUND(100*T446/SUMIFS(R$4:R$441,T$4:T$441,"&lt;&gt;"""),1)</f>
        <v>0.2</v>
      </c>
      <c r="W446" t="s">
        <v>530</v>
      </c>
      <c r="X446" s="49">
        <f>SUMIF(X$4:X$441,"&lt;&gt;""")</f>
        <v>-144.99999999999997</v>
      </c>
      <c r="Y446" s="46">
        <f>ROUND(100*X446/SUMIFS(V$4:V$441,X$4:X$441,"&lt;&gt;"""),1)</f>
        <v>-0.4</v>
      </c>
      <c r="AA446" t="s">
        <v>530</v>
      </c>
      <c r="AB446" s="50">
        <f>SUMIF(AB$4:AB$441,"&lt;&gt;""")</f>
        <v>118.99999999999997</v>
      </c>
      <c r="AC446" s="46">
        <f>ROUND(100*AB446/SUMIFS(Z$4:Z$441,AB$4:AB$441,"&lt;&gt;"""),1)</f>
        <v>0.3</v>
      </c>
      <c r="AE446" t="s">
        <v>530</v>
      </c>
      <c r="AF446" s="50">
        <f>SUMIF(AF$4:AF$441,"&lt;&gt;""")</f>
        <v>223.68000000000004</v>
      </c>
      <c r="AG446" s="46">
        <f>ROUND(100*AF446/SUMIFS(AD$4:AD$441,AF$4:AF$441,"&lt;&gt;"""),1)</f>
        <v>0.6</v>
      </c>
      <c r="AI446" t="s">
        <v>530</v>
      </c>
      <c r="AJ446" s="50">
        <f>SUMIF(AJ$4:AJ$441,"&lt;&gt;""")</f>
        <v>198.50000000000003</v>
      </c>
      <c r="AK446" s="46">
        <f>ROUND(100*AJ446/SUMIFS(AH$4:AH$441,AJ$4:AJ$441,"&lt;&gt;"""),1)</f>
        <v>0.6</v>
      </c>
      <c r="AM446" t="s">
        <v>530</v>
      </c>
      <c r="AN446" s="49">
        <f>SUMIF(AN$4:AN$441,"&lt;&gt;""")</f>
        <v>-78.909999999999954</v>
      </c>
      <c r="AO446" s="46">
        <f>ROUND(100*AN446/SUMIFS(AL$4:AL$441,AN$4:AN$441,"&lt;&gt;"""),1)</f>
        <v>-0.2</v>
      </c>
      <c r="AQ446" t="s">
        <v>530</v>
      </c>
      <c r="AR446" s="49">
        <f>SUMIF(AR$4:AR$441,"&lt;&gt;""")</f>
        <v>-76.909999999999954</v>
      </c>
      <c r="AS446" s="46">
        <f>ROUND(100*AR446/SUMIFS(AP$4:AP$441,AR$4:AR$441,"&lt;&gt;"""),1)</f>
        <v>-0.2</v>
      </c>
      <c r="AU446" t="s">
        <v>530</v>
      </c>
      <c r="AV446" s="49">
        <f>SUMIF(AV$4:AV$441,"&lt;&gt;""")</f>
        <v>-441.01</v>
      </c>
      <c r="AW446" s="46">
        <f>ROUND(100*AV446/SUMIFS(AT$4:AT$441,AV$4:AV$441,"&lt;&gt;"""),1)</f>
        <v>-1.2</v>
      </c>
      <c r="AY446" t="s">
        <v>530</v>
      </c>
      <c r="AZ446" s="49">
        <f>SUMIF(AZ$4:AZ$441,"&lt;&gt;""")</f>
        <v>-651.01</v>
      </c>
      <c r="BA446" s="46">
        <f>ROUND(100*AZ446/SUMIFS(AX$4:AX$441,AZ$4:AZ$441,"&lt;&gt;"""),1)</f>
        <v>-1.8</v>
      </c>
      <c r="BC446" t="s">
        <v>530</v>
      </c>
      <c r="BD446" s="50">
        <f>SUMIF(BD$4:BD$441,"&lt;&gt;""")</f>
        <v>453</v>
      </c>
      <c r="BE446" s="46">
        <f>ROUND(100*BD446/SUMIFS(BB$4:BB$441,BD$4:BD$441,"&lt;&gt;"""),1)</f>
        <v>1.3</v>
      </c>
      <c r="BG446" t="s">
        <v>530</v>
      </c>
      <c r="BH446" s="49">
        <f>SUMIF(BH$4:BH$441,"&lt;&gt;""")</f>
        <v>-485.01</v>
      </c>
      <c r="BI446" s="46">
        <f>ROUND(100*BH446/SUMIFS(BF$4:BF$441,BH$4:BH$441,"&lt;&gt;"""),1)</f>
        <v>-1.4</v>
      </c>
      <c r="BK446" t="s">
        <v>530</v>
      </c>
      <c r="BL446" s="49">
        <f>SUMIF(BL$4:BL$441,"&lt;&gt;""")</f>
        <v>-217.09999999999991</v>
      </c>
      <c r="BM446" s="46">
        <f>ROUND(100*BL446/SUMIFS(BJ$4:BJ$441,BL$4:BL$441,"&lt;&gt;"""),1)</f>
        <v>-0.6</v>
      </c>
      <c r="BO446" t="s">
        <v>530</v>
      </c>
      <c r="BP446" s="49">
        <f>SUMIF(BP$4:BP$441,"&lt;&gt;""")</f>
        <v>-133.02000000000001</v>
      </c>
      <c r="BQ446" s="46">
        <f>ROUND(100*BP446/SUMIFS(BN$4:BN$441,BP$4:BP$441,"&lt;&gt;"""),1)</f>
        <v>-0.4</v>
      </c>
      <c r="BS446" t="s">
        <v>530</v>
      </c>
      <c r="BT446" s="49">
        <f>SUMIF(BT$4:BT$441,"&lt;&gt;""")</f>
        <v>-488.01</v>
      </c>
      <c r="BU446" s="46">
        <f>ROUND(100*BT446/SUMIFS(BR$4:BR$441,BT$4:BT$441,"&lt;&gt;"""),1)</f>
        <v>-1.4</v>
      </c>
      <c r="CA446" s="29"/>
      <c r="CB446" s="29"/>
      <c r="CD446">
        <f t="shared" ref="CD446:CF446" si="306">ROUND(AVERAGE(CD$4:CD$441),1)</f>
        <v>12.3</v>
      </c>
      <c r="CE446">
        <f t="shared" si="306"/>
        <v>11.7</v>
      </c>
      <c r="CF446">
        <f t="shared" si="306"/>
        <v>21.3</v>
      </c>
      <c r="CG446">
        <f>ROUND(AVERAGE(CG$4:CG$441),1)</f>
        <v>21.9</v>
      </c>
      <c r="CI446" t="s">
        <v>531</v>
      </c>
    </row>
    <row r="447" spans="1:87" x14ac:dyDescent="0.25">
      <c r="A447" s="31"/>
      <c r="B447" s="31"/>
      <c r="F447" s="45"/>
      <c r="G447" t="s">
        <v>532</v>
      </c>
      <c r="H447">
        <f>COUNTIF(H$4:H$441,"&gt;0")+COUNTIF(H$4:H$441,"&lt;0")</f>
        <v>145</v>
      </c>
      <c r="I447" s="46">
        <f>ROUND(H447/COUNT(H$4:H$441),2)*100</f>
        <v>33</v>
      </c>
      <c r="K447" t="s">
        <v>532</v>
      </c>
      <c r="L447">
        <f>COUNTIF(L$4:L$441,"&gt;0")+COUNTIF(L$4:L$441,"&lt;0")</f>
        <v>41</v>
      </c>
      <c r="M447" s="46">
        <f>ROUND(L447/COUNT(L$4:L$441),2)*100</f>
        <v>9</v>
      </c>
      <c r="O447" t="s">
        <v>532</v>
      </c>
      <c r="P447">
        <f>COUNTIF(P$4:P$441,"&gt;0")+COUNTIF(P$4:P$441,"&lt;0")</f>
        <v>134</v>
      </c>
      <c r="Q447" s="46">
        <f>ROUND(P447/COUNT(P$4:P$441),2)*100</f>
        <v>32</v>
      </c>
      <c r="S447" t="s">
        <v>532</v>
      </c>
      <c r="T447">
        <f>COUNTIF(T$4:T$441,"&gt;0")+COUNTIF(T$4:T$441,"&lt;0")</f>
        <v>7</v>
      </c>
      <c r="U447" s="46">
        <f>ROUND(T447/COUNT(T$4:T$441),2)*100</f>
        <v>2</v>
      </c>
      <c r="W447" t="s">
        <v>532</v>
      </c>
      <c r="X447">
        <f>COUNTIF(X$4:X$441,"&gt;0")+COUNTIF(X$4:X$441,"&lt;0")</f>
        <v>94</v>
      </c>
      <c r="Y447" s="46">
        <f>ROUND(X447/COUNT(X$4:X$441),2)*100</f>
        <v>22</v>
      </c>
      <c r="AA447" t="s">
        <v>532</v>
      </c>
      <c r="AB447">
        <f>COUNTIF(AB$4:AB$441,"&gt;0")+COUNTIF(AB$4:AB$441,"&lt;0")</f>
        <v>15</v>
      </c>
      <c r="AC447" s="46">
        <f>ROUND(AB447/COUNT(AB$4:AB$441),2)*100</f>
        <v>3</v>
      </c>
      <c r="AE447" t="s">
        <v>532</v>
      </c>
      <c r="AF447">
        <f>COUNTIF(AF$4:AF$441,"&gt;0")+COUNTIF(AF$4:AF$441,"&lt;0")</f>
        <v>77</v>
      </c>
      <c r="AG447" s="46">
        <f>ROUND(AF447/COUNT(AF$4:AF$441),2)*100</f>
        <v>18</v>
      </c>
      <c r="AI447" t="s">
        <v>532</v>
      </c>
      <c r="AJ447">
        <f>COUNTIF(AJ$4:AJ$441,"&gt;0")+COUNTIF(AJ$4:AJ$441,"&lt;0")</f>
        <v>67</v>
      </c>
      <c r="AK447" s="46">
        <f>ROUND(AJ447/COUNT(AJ$4:AJ$441),2)*100</f>
        <v>16</v>
      </c>
      <c r="AM447" t="s">
        <v>532</v>
      </c>
      <c r="AN447">
        <f>COUNTIF(AN$4:AN$441,"&gt;0")+COUNTIF(AN$4:AN$441,"&lt;0")</f>
        <v>135</v>
      </c>
      <c r="AO447" s="46">
        <f>ROUND(AN447/COUNT(AN$4:AN$441),2)*100</f>
        <v>32</v>
      </c>
      <c r="AQ447" t="s">
        <v>532</v>
      </c>
      <c r="AR447">
        <f>COUNTIF(AR$4:AR$441,"&gt;0")+COUNTIF(AR$4:AR$441,"&lt;0")</f>
        <v>134</v>
      </c>
      <c r="AS447" s="46">
        <f>ROUND(AR447/COUNT(AR$4:AR$441),2)*100</f>
        <v>31</v>
      </c>
      <c r="AU447" t="s">
        <v>532</v>
      </c>
      <c r="AV447">
        <f>COUNTIF(AV$4:AV$441,"&gt;0")+COUNTIF(AV$4:AV$441,"&lt;0")</f>
        <v>113</v>
      </c>
      <c r="AW447" s="46">
        <f>ROUND(AV447/COUNT(AV$4:AV$441),2)*100</f>
        <v>26</v>
      </c>
      <c r="AY447" t="s">
        <v>532</v>
      </c>
      <c r="AZ447">
        <f>COUNTIF(AZ$4:AZ$441,"&gt;0")+COUNTIF(AZ$4:AZ$441,"&lt;0")</f>
        <v>142</v>
      </c>
      <c r="BA447" s="46">
        <f>ROUND(AZ447/COUNT(AZ$4:AZ$441),2)*100</f>
        <v>32</v>
      </c>
      <c r="BC447" t="s">
        <v>532</v>
      </c>
      <c r="BD447">
        <f>COUNTIF(BD$4:BD$441,"&gt;0")+COUNTIF(BD$4:BD$441,"&lt;0")</f>
        <v>41</v>
      </c>
      <c r="BE447" s="46">
        <f>ROUND(BD447/COUNT(BD$4:BD$441),2)*100</f>
        <v>10</v>
      </c>
      <c r="BG447" t="s">
        <v>532</v>
      </c>
      <c r="BH447">
        <f>COUNTIF(BH$4:BH$441,"&gt;0")+COUNTIF(BH$4:BH$441,"&lt;0")</f>
        <v>123</v>
      </c>
      <c r="BI447" s="46">
        <f>ROUND(BH447/COUNT(BH$4:BH$441),2)*100</f>
        <v>28.000000000000004</v>
      </c>
      <c r="BK447" t="s">
        <v>532</v>
      </c>
      <c r="BL447">
        <f>COUNTIF(BL$4:BL$441,"&gt;0")+COUNTIF(BL$4:BL$441,"&lt;0")</f>
        <v>261</v>
      </c>
      <c r="BM447" s="46">
        <f>ROUND(BL447/COUNT(BL$4:BL$441),2)*100</f>
        <v>61</v>
      </c>
      <c r="BO447" t="s">
        <v>532</v>
      </c>
      <c r="BP447">
        <f>COUNTIF(BP$4:BP$441,"&gt;0")+COUNTIF(BP$4:BP$441,"&lt;0")</f>
        <v>42</v>
      </c>
      <c r="BQ447" s="46">
        <f>ROUND(BP447/COUNT(BP$4:BP$441),2)*100</f>
        <v>10</v>
      </c>
      <c r="BS447" t="s">
        <v>532</v>
      </c>
      <c r="BT447">
        <f>COUNTIF(BT$4:BT$441,"&gt;0")+COUNTIF(BT$4:BT$441,"&lt;0")</f>
        <v>123</v>
      </c>
      <c r="BU447" s="46">
        <f>ROUND(BT447/COUNT(BT$4:BT$441),2)*100</f>
        <v>28.000000000000004</v>
      </c>
      <c r="CD447">
        <f>ROUND(AVERAGEIFS(CD$4:CD$441,$CH$4:$CH$441,"=WAHR"),1)</f>
        <v>13.8</v>
      </c>
      <c r="CE447">
        <f>ROUND(AVERAGEIFS(CE$4:CE$441,$CH$4:$CH$441,"=WAHR"),1)</f>
        <v>13</v>
      </c>
      <c r="CF447">
        <f>ROUND(AVERAGEIFS(CF$4:CF$441,$CH$4:$CH$441,"=WAHR"),1)</f>
        <v>23.5</v>
      </c>
      <c r="CG447">
        <f>ROUND(AVERAGEIFS(CG$4:CG$441,$CH$4:$CH$441,"=WAHR"),1)</f>
        <v>24.2</v>
      </c>
      <c r="CI447" t="s">
        <v>533</v>
      </c>
    </row>
    <row r="448" spans="1:87" x14ac:dyDescent="0.25">
      <c r="A448" s="31"/>
      <c r="B448" s="31"/>
      <c r="F448" s="45"/>
      <c r="G448" t="s">
        <v>534</v>
      </c>
      <c r="H448" s="51">
        <f>COUNTIF(H$4:H$441,"&gt;0")</f>
        <v>21</v>
      </c>
      <c r="I448" s="46">
        <f>ROUND(H448/COUNT(H$4:H$441),2)*100</f>
        <v>5</v>
      </c>
      <c r="K448" t="s">
        <v>534</v>
      </c>
      <c r="L448" s="52">
        <f>COUNTIF(L$4:L$441,"&gt;0")</f>
        <v>41</v>
      </c>
      <c r="M448" s="46">
        <f>ROUND(L448/COUNT(L$4:L$441),2)*100</f>
        <v>9</v>
      </c>
      <c r="O448" t="s">
        <v>534</v>
      </c>
      <c r="P448" s="51">
        <f>COUNTIF(P$4:P$441,"&gt;0")</f>
        <v>29</v>
      </c>
      <c r="Q448" s="46">
        <f>ROUND(P448/COUNT(P$4:P$441),2)*100</f>
        <v>7.0000000000000009</v>
      </c>
      <c r="S448" t="s">
        <v>534</v>
      </c>
      <c r="T448" s="52">
        <f>COUNTIF(T$4:T$441,"&gt;0")</f>
        <v>5</v>
      </c>
      <c r="U448" s="46">
        <f>ROUND(T448/COUNT(T$4:T$441),2)*100</f>
        <v>1</v>
      </c>
      <c r="W448" t="s">
        <v>534</v>
      </c>
      <c r="X448" s="51">
        <f>COUNTIF(X$4:X$441,"&gt;0")</f>
        <v>27</v>
      </c>
      <c r="Y448" s="46">
        <f>ROUND(X448/COUNT(X$4:X$441),2)*100</f>
        <v>6</v>
      </c>
      <c r="AA448" t="s">
        <v>534</v>
      </c>
      <c r="AB448" s="52">
        <f>COUNTIF(AB$4:AB$441,"&gt;0")</f>
        <v>12</v>
      </c>
      <c r="AC448" s="46">
        <f>ROUND(AB448/COUNT(AB$4:AB$441),2)*100</f>
        <v>3</v>
      </c>
      <c r="AE448" t="s">
        <v>534</v>
      </c>
      <c r="AF448" s="52">
        <f>COUNTIF(AF$4:AF$441,"&gt;0")</f>
        <v>40</v>
      </c>
      <c r="AG448" s="46">
        <f>ROUND(AF448/COUNT(AF$4:AF$441),2)*100</f>
        <v>9</v>
      </c>
      <c r="AI448" t="s">
        <v>534</v>
      </c>
      <c r="AJ448" s="51">
        <f>COUNTIF(AJ$4:AJ$441,"&gt;0")</f>
        <v>29</v>
      </c>
      <c r="AK448" s="46">
        <f>ROUND(AJ448/COUNT(AJ$4:AJ$441),2)*100</f>
        <v>7.0000000000000009</v>
      </c>
      <c r="AM448" t="s">
        <v>534</v>
      </c>
      <c r="AN448" s="51">
        <f>COUNTIF(AN$4:AN$441,"&gt;0")</f>
        <v>29</v>
      </c>
      <c r="AO448" s="46">
        <f>ROUND(AN448/COUNT(AN$4:AN$441),2)*100</f>
        <v>7.0000000000000009</v>
      </c>
      <c r="AQ448" t="s">
        <v>534</v>
      </c>
      <c r="AR448" s="51">
        <f>COUNTIF(AR$4:AR$441,"&gt;0")</f>
        <v>29</v>
      </c>
      <c r="AS448" s="46">
        <f>ROUND(AR448/COUNT(AR$4:AR$441),2)*100</f>
        <v>7.0000000000000009</v>
      </c>
      <c r="AU448" t="s">
        <v>534</v>
      </c>
      <c r="AV448" s="51">
        <f>COUNTIF(AV$4:AV$441,"&gt;0")</f>
        <v>19</v>
      </c>
      <c r="AW448" s="46">
        <f>ROUND(AV448/COUNT(AV$4:AV$441),2)*100</f>
        <v>4</v>
      </c>
      <c r="AY448" t="s">
        <v>534</v>
      </c>
      <c r="AZ448" s="51">
        <f>COUNTIF(AZ$4:AZ$441,"&gt;0")</f>
        <v>18</v>
      </c>
      <c r="BA448" s="46">
        <f>ROUND(AZ448/COUNT(AZ$4:AZ$441),2)*100</f>
        <v>4</v>
      </c>
      <c r="BC448" t="s">
        <v>534</v>
      </c>
      <c r="BD448" s="52">
        <f>COUNTIF(BD$4:BD$441,"&gt;0")</f>
        <v>41</v>
      </c>
      <c r="BE448" s="46">
        <f>ROUND(BD448/COUNT(BD$4:BD$441),2)*100</f>
        <v>10</v>
      </c>
      <c r="BG448" t="s">
        <v>534</v>
      </c>
      <c r="BH448" s="51">
        <f>COUNTIF(BH$4:BH$441,"&gt;0")</f>
        <v>23</v>
      </c>
      <c r="BI448" s="46">
        <f>ROUND(BH448/COUNT(BH$4:BH$441),2)*100</f>
        <v>5</v>
      </c>
      <c r="BK448" t="s">
        <v>534</v>
      </c>
      <c r="BL448" s="51">
        <f>COUNTIF(BL$4:BL$441,"&gt;0")</f>
        <v>30</v>
      </c>
      <c r="BM448" s="46">
        <f>ROUND(BL448/COUNT(BL$4:BL$441),2)*100</f>
        <v>7.0000000000000009</v>
      </c>
      <c r="BO448" t="s">
        <v>534</v>
      </c>
      <c r="BP448" s="51">
        <f>COUNTIF(BP$4:BP$441,"&gt;0")</f>
        <v>12</v>
      </c>
      <c r="BQ448" s="46">
        <f>ROUND(BP448/COUNT(BP$4:BP$441),2)*100</f>
        <v>3</v>
      </c>
      <c r="BS448" t="s">
        <v>534</v>
      </c>
      <c r="BT448" s="51">
        <f>COUNTIF(BT$4:BT$441,"&gt;0")</f>
        <v>23</v>
      </c>
      <c r="BU448" s="46">
        <f>ROUND(BT448/COUNT(BT$4:BT$441),2)*100</f>
        <v>5</v>
      </c>
    </row>
    <row r="449" spans="1:73" x14ac:dyDescent="0.25">
      <c r="A449" s="31"/>
      <c r="B449" s="31"/>
      <c r="F449" s="45"/>
      <c r="G449" t="s">
        <v>535</v>
      </c>
      <c r="H449" s="51">
        <f>COUNTIF(H$4:H$441,"&lt;0")</f>
        <v>124</v>
      </c>
      <c r="I449" s="46">
        <f>ROUND(H449/COUNT(H$4:H$441),2)*100</f>
        <v>28.000000000000004</v>
      </c>
      <c r="K449" t="s">
        <v>535</v>
      </c>
      <c r="L449" s="52">
        <f>COUNTIF(L$4:L$441,"&lt;0")</f>
        <v>0</v>
      </c>
      <c r="M449" s="46">
        <f>ROUND(L449/COUNT(L$4:L$441),2)*100</f>
        <v>0</v>
      </c>
      <c r="O449" t="s">
        <v>535</v>
      </c>
      <c r="P449" s="51">
        <f>COUNTIF(P$4:P$441,"&lt;0")</f>
        <v>105</v>
      </c>
      <c r="Q449" s="46">
        <f>ROUND(P449/COUNT(P$4:P$441),2)*100</f>
        <v>25</v>
      </c>
      <c r="S449" t="s">
        <v>535</v>
      </c>
      <c r="T449" s="52">
        <f>COUNTIF(T$4:T$441,"&lt;0")</f>
        <v>2</v>
      </c>
      <c r="U449" s="46">
        <f>ROUND(T449/COUNT(T$4:T$441),2)*100</f>
        <v>0</v>
      </c>
      <c r="W449" t="s">
        <v>535</v>
      </c>
      <c r="X449" s="51">
        <f>COUNTIF(X$4:X$441,"&lt;0")</f>
        <v>67</v>
      </c>
      <c r="Y449" s="46">
        <f>ROUND(X449/COUNT(X$4:X$441),2)*100</f>
        <v>15</v>
      </c>
      <c r="AA449" t="s">
        <v>535</v>
      </c>
      <c r="AB449" s="52">
        <f>COUNTIF(AB$4:AB$441,"&lt;0")</f>
        <v>3</v>
      </c>
      <c r="AC449" s="46">
        <f>ROUND(AB449/COUNT(AB$4:AB$441),2)*100</f>
        <v>1</v>
      </c>
      <c r="AE449" t="s">
        <v>535</v>
      </c>
      <c r="AF449" s="52">
        <f>COUNTIF(AF$4:AF$441,"&lt;0")</f>
        <v>37</v>
      </c>
      <c r="AG449" s="46">
        <f>ROUND(AF449/COUNT(AF$4:AF$441),2)*100</f>
        <v>8</v>
      </c>
      <c r="AI449" t="s">
        <v>535</v>
      </c>
      <c r="AJ449" s="51">
        <f>COUNTIF(AJ$4:AJ$441,"&lt;0")</f>
        <v>38</v>
      </c>
      <c r="AK449" s="46">
        <f>ROUND(AJ449/COUNT(AJ$4:AJ$441),2)*100</f>
        <v>9</v>
      </c>
      <c r="AM449" t="s">
        <v>535</v>
      </c>
      <c r="AN449" s="51">
        <f>COUNTIF(AN$4:AN$441,"&lt;0")</f>
        <v>106</v>
      </c>
      <c r="AO449" s="46">
        <f>ROUND(AN449/COUNT(AN$4:AN$441),2)*100</f>
        <v>25</v>
      </c>
      <c r="AQ449" t="s">
        <v>535</v>
      </c>
      <c r="AR449" s="51">
        <f>COUNTIF(AR$4:AR$441,"&lt;0")</f>
        <v>105</v>
      </c>
      <c r="AS449" s="46">
        <f>ROUND(AR449/COUNT(AR$4:AR$441),2)*100</f>
        <v>25</v>
      </c>
      <c r="AU449" t="s">
        <v>535</v>
      </c>
      <c r="AV449" s="51">
        <f>COUNTIF(AV$4:AV$441,"&lt;0")</f>
        <v>94</v>
      </c>
      <c r="AW449" s="46">
        <f>ROUND(AV449/COUNT(AV$4:AV$441),2)*100</f>
        <v>21</v>
      </c>
      <c r="AY449" t="s">
        <v>535</v>
      </c>
      <c r="AZ449" s="51">
        <f>COUNTIF(AZ$4:AZ$441,"&lt;0")</f>
        <v>124</v>
      </c>
      <c r="BA449" s="46">
        <f>ROUND(AZ449/COUNT(AZ$4:AZ$441),2)*100</f>
        <v>28.000000000000004</v>
      </c>
      <c r="BC449" t="s">
        <v>535</v>
      </c>
      <c r="BD449" s="52">
        <f>COUNTIF(BD$4:BD$441,"&lt;0")</f>
        <v>0</v>
      </c>
      <c r="BE449" s="46">
        <f>ROUND(BD449/COUNT(BD$4:BD$441),2)*100</f>
        <v>0</v>
      </c>
      <c r="BG449" t="s">
        <v>535</v>
      </c>
      <c r="BH449" s="51">
        <f>COUNTIF(BH$4:BH$441,"&lt;0")</f>
        <v>100</v>
      </c>
      <c r="BI449" s="46">
        <f>ROUND(BH449/COUNT(BH$4:BH$441),2)*100</f>
        <v>23</v>
      </c>
      <c r="BK449" t="s">
        <v>535</v>
      </c>
      <c r="BL449" s="51">
        <f>COUNTIF(BL$4:BL$441,"&lt;0")</f>
        <v>231</v>
      </c>
      <c r="BM449" s="46">
        <f>ROUND(BL449/COUNT(BL$4:BL$441),2)*100</f>
        <v>54</v>
      </c>
      <c r="BO449" t="s">
        <v>535</v>
      </c>
      <c r="BP449" s="51">
        <f>COUNTIF(BP$4:BP$441,"&lt;0")</f>
        <v>30</v>
      </c>
      <c r="BQ449" s="46">
        <f>ROUND(BP449/COUNT(BP$4:BP$441),2)*100</f>
        <v>7.0000000000000009</v>
      </c>
      <c r="BS449" t="s">
        <v>535</v>
      </c>
      <c r="BT449" s="51">
        <f>COUNTIF(BT$4:BT$441,"&lt;0")</f>
        <v>100</v>
      </c>
      <c r="BU449" s="46">
        <f>ROUND(BT449/COUNT(BT$4:BT$441),2)*100</f>
        <v>23</v>
      </c>
    </row>
    <row r="450" spans="1:73" x14ac:dyDescent="0.25">
      <c r="A450" s="31"/>
      <c r="B450" s="31"/>
      <c r="F450" s="45"/>
      <c r="H450" s="51"/>
      <c r="I450" s="46"/>
      <c r="L450" s="52"/>
      <c r="M450" s="46"/>
      <c r="P450" s="51"/>
      <c r="Q450" s="46"/>
      <c r="T450" s="52"/>
      <c r="U450" s="46"/>
      <c r="X450" s="51"/>
      <c r="Y450" s="46"/>
      <c r="AB450" s="52"/>
      <c r="AC450" s="46"/>
      <c r="AF450" s="52"/>
      <c r="AG450" s="46"/>
      <c r="AJ450" s="51"/>
      <c r="AK450" s="46"/>
      <c r="AN450" s="51"/>
      <c r="AO450" s="46"/>
      <c r="AR450" s="51"/>
      <c r="AS450" s="46"/>
      <c r="AV450" s="51"/>
      <c r="AW450" s="46"/>
      <c r="AZ450" s="51"/>
      <c r="BA450" s="46"/>
      <c r="BD450" s="52"/>
      <c r="BE450" s="46"/>
      <c r="BH450" s="51"/>
      <c r="BI450" s="46"/>
      <c r="BL450" s="51"/>
      <c r="BM450" s="46"/>
      <c r="BP450" s="51"/>
      <c r="BQ450" s="46"/>
      <c r="BT450" s="51"/>
      <c r="BU450" s="46"/>
    </row>
    <row r="451" spans="1:73" x14ac:dyDescent="0.25">
      <c r="F451" s="45"/>
      <c r="G451" t="s">
        <v>536</v>
      </c>
      <c r="H451" s="19">
        <f>SUMIFS(F$4:F$441,$E$4:$E$441,"=WAHR",$D$4:$D$441,"=WAHR")</f>
        <v>34030.86000000027</v>
      </c>
      <c r="I451" s="46"/>
      <c r="J451" s="45"/>
      <c r="K451" t="s">
        <v>536</v>
      </c>
      <c r="L451" s="19">
        <f>SUMIFS(J$4:J$441,$E$4:$E$441,"=WAHR",$D$4:$D$441,"=WAHR")</f>
        <v>32956.850000000275</v>
      </c>
      <c r="M451" s="46"/>
      <c r="N451" s="45"/>
      <c r="O451" t="s">
        <v>536</v>
      </c>
      <c r="P451" s="19">
        <f>SUMIFS(N$4:N$441,$E$4:$E$441,"=WAHR",$D$4:$D$441,"=WAHR")</f>
        <v>35627.760000000257</v>
      </c>
      <c r="Q451" s="46"/>
      <c r="R451" s="45"/>
      <c r="S451" t="s">
        <v>536</v>
      </c>
      <c r="T451" s="19">
        <f>SUMIFS(R$4:R$441,$E$4:$E$441,"=WAHR",$D$4:$D$441,"=WAHR")</f>
        <v>37514.460000000145</v>
      </c>
      <c r="U451" s="46"/>
      <c r="V451" s="45"/>
      <c r="W451" t="s">
        <v>536</v>
      </c>
      <c r="X451" s="19">
        <f>SUMIFS(V$4:V$441,$E$4:$E$441,"=WAHR",$D$4:$D$441,"=WAHR")</f>
        <v>33561.850000000275</v>
      </c>
      <c r="Y451" s="46"/>
      <c r="Z451" s="45"/>
      <c r="AA451" t="s">
        <v>536</v>
      </c>
      <c r="AB451" s="19">
        <f>SUMIFS(Z$4:Z$441,$E$4:$E$441,"=WAHR",$D$4:$D$441,"=WAHR")</f>
        <v>35828.850000000253</v>
      </c>
      <c r="AC451" s="46"/>
      <c r="AD451" s="45"/>
      <c r="AE451" t="s">
        <v>536</v>
      </c>
      <c r="AF451" s="19">
        <f>SUMIFS(AD$4:AD$441,$E$4:$E$441,"=WAHR",$D$4:$D$441,"=WAHR")</f>
        <v>33215.570000000276</v>
      </c>
      <c r="AG451" s="46"/>
      <c r="AH451" s="45"/>
      <c r="AI451" t="s">
        <v>536</v>
      </c>
      <c r="AJ451" s="19">
        <f>SUMIFS(AH$4:AH$441,$E$4:$E$441,"=WAHR",$D$4:$D$441,"=WAHR")</f>
        <v>33262.350000000282</v>
      </c>
      <c r="AK451" s="46"/>
      <c r="AL451" s="45"/>
      <c r="AM451" t="s">
        <v>536</v>
      </c>
      <c r="AN451" s="19">
        <f>SUMIFS(AL$4:AL$441,$E$4:$E$441,"=WAHR",$D$4:$D$441,"=WAHR")</f>
        <v>35632.760000000257</v>
      </c>
      <c r="AO451" s="46"/>
      <c r="AP451" s="45"/>
      <c r="AQ451" t="s">
        <v>536</v>
      </c>
      <c r="AR451" s="19">
        <f>SUMIFS(AP$4:AP$441,$E$4:$E$441,"=WAHR",$D$4:$D$441,"=WAHR")</f>
        <v>35632.760000000257</v>
      </c>
      <c r="AS451" s="46"/>
      <c r="AT451" s="45"/>
      <c r="AU451" t="s">
        <v>536</v>
      </c>
      <c r="AV451" s="19">
        <f>SUMIFS(AT$4:AT$441,$E$4:$E$441,"=WAHR",$D$4:$D$441,"=WAHR")</f>
        <v>33892.86000000027</v>
      </c>
      <c r="AW451" s="46"/>
      <c r="AX451" s="45"/>
      <c r="AY451" t="s">
        <v>536</v>
      </c>
      <c r="AZ451" s="19">
        <f>SUMIFS(AX$4:AX$441,$E$4:$E$441,"=WAHR",$D$4:$D$441,"=WAHR")</f>
        <v>34102.86000000027</v>
      </c>
      <c r="BA451" s="46"/>
      <c r="BB451" s="45"/>
      <c r="BC451" t="s">
        <v>536</v>
      </c>
      <c r="BD451" s="19">
        <f>SUMIFS(BB$4:BB$441,$E$4:$E$441,"=WAHR",$D$4:$D$441,"=WAHR")</f>
        <v>32961.850000000275</v>
      </c>
      <c r="BE451" s="46"/>
      <c r="BF451" s="45"/>
      <c r="BG451" t="s">
        <v>536</v>
      </c>
      <c r="BH451" s="19">
        <f>SUMIFS(BF$4:BF$441,$E$4:$E$441,"=WAHR",$D$4:$D$441,"=WAHR")</f>
        <v>33944.86000000027</v>
      </c>
      <c r="BI451" s="46"/>
      <c r="BJ451" s="45"/>
      <c r="BK451" t="s">
        <v>536</v>
      </c>
      <c r="BL451" s="19">
        <f>SUMIFS(BJ$4:BJ$441,$E$4:$E$441,"=WAHR",$D$4:$D$441,"=WAHR")</f>
        <v>33296.350000000275</v>
      </c>
      <c r="BM451" s="46"/>
      <c r="BN451" s="45"/>
      <c r="BO451" t="s">
        <v>536</v>
      </c>
      <c r="BP451" s="19">
        <f>SUMIFS(BN$4:BN$441,$E$4:$E$441,"=WAHR",$D$4:$D$441,"=WAHR")</f>
        <v>34724.85000000026</v>
      </c>
      <c r="BQ451" s="46"/>
      <c r="BR451" s="45"/>
      <c r="BS451" t="s">
        <v>536</v>
      </c>
      <c r="BT451" s="19">
        <f>SUMIFS(BR$4:BR$441,$E$4:$E$441,"=WAHR",$D$4:$D$441,"=WAHR")</f>
        <v>33934.820000000269</v>
      </c>
      <c r="BU451" s="46"/>
    </row>
    <row r="452" spans="1:73" x14ac:dyDescent="0.25">
      <c r="A452" s="31"/>
      <c r="B452" s="31"/>
      <c r="F452" s="45"/>
      <c r="G452" t="s">
        <v>537</v>
      </c>
      <c r="H452" s="19">
        <f>SUMIFS(G$4:G$441,$E$4:$E$441,"=WAHR",$D$4:$D$441,"=WAHR")</f>
        <v>33446.850000000275</v>
      </c>
      <c r="I452" s="46"/>
      <c r="J452" s="45"/>
      <c r="K452" t="s">
        <v>537</v>
      </c>
      <c r="L452" s="19">
        <f>SUMIFS(K$4:K$441,$E$4:$E$441,"=WAHR",$D$4:$D$441,"=WAHR")</f>
        <v>33394.850000000275</v>
      </c>
      <c r="M452" s="46"/>
      <c r="N452" s="45"/>
      <c r="O452" t="s">
        <v>537</v>
      </c>
      <c r="P452" s="19">
        <f>SUMIFS(O$4:O$441,$E$4:$E$441,"=WAHR",$D$4:$D$441,"=WAHR")</f>
        <v>35540.850000000253</v>
      </c>
      <c r="Q452" s="46"/>
      <c r="R452" s="45"/>
      <c r="S452" t="s">
        <v>537</v>
      </c>
      <c r="T452" s="19">
        <f>SUMIFS(S$4:S$441,$E$4:$E$441,"=WAHR",$D$4:$D$441,"=WAHR")</f>
        <v>37574.460000000137</v>
      </c>
      <c r="U452" s="46"/>
      <c r="V452" s="45"/>
      <c r="W452" t="s">
        <v>537</v>
      </c>
      <c r="X452" s="19">
        <f>SUMIFS(W$4:W$441,$E$4:$E$441,"=WAHR",$D$4:$D$441,"=WAHR")</f>
        <v>33411.850000000275</v>
      </c>
      <c r="Y452" s="46"/>
      <c r="Z452" s="45"/>
      <c r="AA452" t="s">
        <v>537</v>
      </c>
      <c r="AB452" s="19">
        <f>SUMIFS(AA$4:AA$441,$E$4:$E$441,"=WAHR",$D$4:$D$441,"=WAHR")</f>
        <v>35937.850000000253</v>
      </c>
      <c r="AC452" s="46"/>
      <c r="AD452" s="45"/>
      <c r="AE452" t="s">
        <v>537</v>
      </c>
      <c r="AF452" s="19">
        <f>SUMIFS(AE$4:AE$441,$E$4:$E$441,"=WAHR",$D$4:$D$441,"=WAHR")</f>
        <v>33429.250000000276</v>
      </c>
      <c r="AG452" s="46"/>
      <c r="AH452" s="45"/>
      <c r="AI452" t="s">
        <v>537</v>
      </c>
      <c r="AJ452" s="19">
        <f>SUMIFS(AI$4:AI$441,$E$4:$E$441,"=WAHR",$D$4:$D$441,"=WAHR")</f>
        <v>33450.850000000275</v>
      </c>
      <c r="AK452" s="46"/>
      <c r="AL452" s="45"/>
      <c r="AM452" t="s">
        <v>537</v>
      </c>
      <c r="AN452" s="19">
        <f>SUMIFS(AM$4:AM$441,$E$4:$E$441,"=WAHR",$D$4:$D$441,"=WAHR")</f>
        <v>35545.850000000253</v>
      </c>
      <c r="AO452" s="46"/>
      <c r="AP452" s="45"/>
      <c r="AQ452" t="s">
        <v>537</v>
      </c>
      <c r="AR452" s="19">
        <f>SUMIFS(AQ$4:AQ$441,$E$4:$E$441,"=WAHR",$D$4:$D$441,"=WAHR")</f>
        <v>35545.850000000253</v>
      </c>
      <c r="AS452" s="46"/>
      <c r="AT452" s="45"/>
      <c r="AU452" t="s">
        <v>537</v>
      </c>
      <c r="AV452" s="19">
        <f>SUMIFS(AU$4:AU$441,$E$4:$E$441,"=WAHR",$D$4:$D$441,"=WAHR")</f>
        <v>33446.850000000275</v>
      </c>
      <c r="AW452" s="46"/>
      <c r="AX452" s="45"/>
      <c r="AY452" t="s">
        <v>537</v>
      </c>
      <c r="AZ452" s="19">
        <f>SUMIFS(AY$4:AY$441,$E$4:$E$441,"=WAHR",$D$4:$D$441,"=WAHR")</f>
        <v>33451.850000000275</v>
      </c>
      <c r="BA452" s="46"/>
      <c r="BB452" s="45"/>
      <c r="BC452" t="s">
        <v>537</v>
      </c>
      <c r="BD452" s="19">
        <f>SUMIFS(BC$4:BC$441,$E$4:$E$441,"=WAHR",$D$4:$D$441,"=WAHR")</f>
        <v>33399.850000000275</v>
      </c>
      <c r="BE452" s="46"/>
      <c r="BF452" s="45"/>
      <c r="BG452" t="s">
        <v>537</v>
      </c>
      <c r="BH452" s="19">
        <f>SUMIFS(BG$4:BG$441,$E$4:$E$441,"=WAHR",$D$4:$D$441,"=WAHR")</f>
        <v>33464.850000000275</v>
      </c>
      <c r="BI452" s="46"/>
      <c r="BJ452" s="45"/>
      <c r="BK452" t="s">
        <v>537</v>
      </c>
      <c r="BL452" s="19">
        <f>SUMIFS(BK$4:BK$441,$E$4:$E$441,"=WAHR",$D$4:$D$441,"=WAHR")</f>
        <v>33071.250000000276</v>
      </c>
      <c r="BM452" s="46"/>
      <c r="BN452" s="45"/>
      <c r="BO452" t="s">
        <v>537</v>
      </c>
      <c r="BP452" s="19">
        <f>SUMIFS(BO$4:BO$441,$E$4:$E$441,"=WAHR",$D$4:$D$441,"=WAHR")</f>
        <v>34591.830000000256</v>
      </c>
      <c r="BQ452" s="46"/>
      <c r="BR452" s="45"/>
      <c r="BS452" t="s">
        <v>537</v>
      </c>
      <c r="BT452" s="19">
        <f>SUMIFS(BS$4:BS$441,$E$4:$E$441,"=WAHR",$D$4:$D$441,"=WAHR")</f>
        <v>33456.810000000274</v>
      </c>
      <c r="BU452" s="46"/>
    </row>
    <row r="453" spans="1:73" x14ac:dyDescent="0.25">
      <c r="A453" s="23" t="s">
        <v>538</v>
      </c>
    </row>
    <row r="455" spans="1:73" x14ac:dyDescent="0.25">
      <c r="A455" s="23" t="s">
        <v>539</v>
      </c>
      <c r="B455" s="23" t="s">
        <v>540</v>
      </c>
    </row>
    <row r="456" spans="1:73" x14ac:dyDescent="0.25">
      <c r="A456" t="s">
        <v>541</v>
      </c>
      <c r="B456" s="13" t="s">
        <v>542</v>
      </c>
    </row>
    <row r="457" spans="1:73" x14ac:dyDescent="0.25">
      <c r="A457" t="s">
        <v>543</v>
      </c>
      <c r="B457" s="13" t="s">
        <v>544</v>
      </c>
    </row>
    <row r="458" spans="1:73" x14ac:dyDescent="0.25">
      <c r="A458" t="s">
        <v>545</v>
      </c>
      <c r="B458" s="13" t="s">
        <v>546</v>
      </c>
    </row>
    <row r="459" spans="1:73" x14ac:dyDescent="0.25">
      <c r="A459" t="s">
        <v>547</v>
      </c>
      <c r="B459" s="13" t="s">
        <v>548</v>
      </c>
    </row>
    <row r="460" spans="1:73" x14ac:dyDescent="0.25">
      <c r="A460" t="s">
        <v>549</v>
      </c>
      <c r="B460" s="13" t="s">
        <v>550</v>
      </c>
    </row>
    <row r="461" spans="1:73" x14ac:dyDescent="0.25">
      <c r="A461" t="s">
        <v>551</v>
      </c>
      <c r="B461" s="13" t="s">
        <v>552</v>
      </c>
    </row>
    <row r="462" spans="1:73" x14ac:dyDescent="0.25">
      <c r="A462" t="s">
        <v>553</v>
      </c>
      <c r="B462" s="13" t="s">
        <v>554</v>
      </c>
    </row>
    <row r="463" spans="1:73" x14ac:dyDescent="0.25">
      <c r="A463" t="s">
        <v>555</v>
      </c>
      <c r="B463" s="13" t="s">
        <v>556</v>
      </c>
    </row>
    <row r="464" spans="1:73" x14ac:dyDescent="0.25">
      <c r="A464" s="13" t="s">
        <v>536</v>
      </c>
      <c r="B464" s="13" t="s">
        <v>557</v>
      </c>
    </row>
    <row r="465" spans="1:2" x14ac:dyDescent="0.25">
      <c r="A465" s="13" t="s">
        <v>537</v>
      </c>
      <c r="B465" s="13" t="s">
        <v>557</v>
      </c>
    </row>
    <row r="467" spans="1:2" x14ac:dyDescent="0.25">
      <c r="A467" s="23" t="s">
        <v>558</v>
      </c>
      <c r="B467" s="23" t="s">
        <v>559</v>
      </c>
    </row>
    <row r="468" spans="1:2" x14ac:dyDescent="0.25">
      <c r="A468" t="s">
        <v>560</v>
      </c>
      <c r="B468" s="13" t="s">
        <v>561</v>
      </c>
    </row>
    <row r="469" spans="1:2" x14ac:dyDescent="0.25">
      <c r="A469" t="s">
        <v>562</v>
      </c>
      <c r="B469" s="13" t="s">
        <v>563</v>
      </c>
    </row>
    <row r="470" spans="1:2" x14ac:dyDescent="0.25">
      <c r="A470" t="s">
        <v>564</v>
      </c>
      <c r="B470" s="13" t="s">
        <v>565</v>
      </c>
    </row>
    <row r="471" spans="1:2" x14ac:dyDescent="0.25">
      <c r="A471" t="s">
        <v>566</v>
      </c>
      <c r="B471" s="13" t="s">
        <v>567</v>
      </c>
    </row>
    <row r="472" spans="1:2" x14ac:dyDescent="0.25">
      <c r="A472" t="s">
        <v>568</v>
      </c>
      <c r="B472" s="13" t="s">
        <v>569</v>
      </c>
    </row>
    <row r="473" spans="1:2" x14ac:dyDescent="0.25">
      <c r="A473" t="s">
        <v>570</v>
      </c>
      <c r="B473" s="19" t="s">
        <v>571</v>
      </c>
    </row>
    <row r="475" spans="1:2" x14ac:dyDescent="0.25">
      <c r="A475" s="23" t="s">
        <v>572</v>
      </c>
    </row>
    <row r="476" spans="1:2" x14ac:dyDescent="0.25">
      <c r="A476" s="54"/>
      <c r="B476" s="13" t="s">
        <v>573</v>
      </c>
    </row>
    <row r="477" spans="1:2" x14ac:dyDescent="0.25">
      <c r="A477" s="55"/>
      <c r="B477" s="13" t="s">
        <v>574</v>
      </c>
    </row>
    <row r="478" spans="1:2" x14ac:dyDescent="0.25">
      <c r="A478" s="56" t="s">
        <v>575</v>
      </c>
      <c r="B478" s="13" t="s">
        <v>576</v>
      </c>
    </row>
    <row r="479" spans="1:2" x14ac:dyDescent="0.25">
      <c r="A479" s="52" t="s">
        <v>575</v>
      </c>
      <c r="B479" s="13" t="s">
        <v>577</v>
      </c>
    </row>
  </sheetData>
  <autoFilter ref="A3:CG449" xr:uid="{3019FDCD-54EA-49F8-BC61-A2DE323AA7EC}"/>
  <dataConsolidate/>
  <conditionalFormatting sqref="BW4:BW441">
    <cfRule type="cellIs" dxfId="11" priority="11" operator="lessThan">
      <formula>$BV4</formula>
    </cfRule>
    <cfRule type="cellIs" dxfId="10" priority="12" operator="greaterThan">
      <formula>$BV4</formula>
    </cfRule>
  </conditionalFormatting>
  <conditionalFormatting sqref="BY4:BY441">
    <cfRule type="cellIs" dxfId="9" priority="9" operator="lessThan">
      <formula>$BX4</formula>
    </cfRule>
    <cfRule type="cellIs" dxfId="8" priority="10" operator="greaterThan">
      <formula>$BX4</formula>
    </cfRule>
  </conditionalFormatting>
  <conditionalFormatting sqref="CA4:CA441">
    <cfRule type="cellIs" dxfId="7" priority="7" operator="lessThan">
      <formula>$BZ4</formula>
    </cfRule>
    <cfRule type="cellIs" dxfId="6" priority="8" operator="greaterThan">
      <formula>$BZ4</formula>
    </cfRule>
  </conditionalFormatting>
  <conditionalFormatting sqref="CC4:CC441">
    <cfRule type="cellIs" dxfId="5" priority="5" operator="lessThan">
      <formula>$CB4</formula>
    </cfRule>
    <cfRule type="cellIs" dxfId="4" priority="6" operator="greaterThan">
      <formula>$CB4</formula>
    </cfRule>
  </conditionalFormatting>
  <conditionalFormatting sqref="CG4:CG441">
    <cfRule type="cellIs" dxfId="3" priority="3" operator="lessThan">
      <formula>$CF4</formula>
    </cfRule>
    <cfRule type="cellIs" dxfId="2" priority="4" operator="greaterThan">
      <formula>$CF4</formula>
    </cfRule>
  </conditionalFormatting>
  <conditionalFormatting sqref="CE4:CE441">
    <cfRule type="cellIs" dxfId="1" priority="1" operator="lessThan">
      <formula>$CD4</formula>
    </cfRule>
    <cfRule type="cellIs" dxfId="0" priority="2" operator="greaterThan">
      <formula>$CD4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Euroraum 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2022-01-05T11:31:56Z</dcterms:created>
  <dcterms:modified xsi:type="dcterms:W3CDTF">2022-01-05T11:32:57Z</dcterms:modified>
</cp:coreProperties>
</file>